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ables/table1.xml" ContentType="application/vnd.openxmlformats-officedocument.spreadsheetml.tab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Kapittel 4/"/>
    </mc:Choice>
  </mc:AlternateContent>
  <xr:revisionPtr revIDLastSave="239" documentId="8_{3E67B295-1CEB-48A9-A303-823EF82AC7F2}" xr6:coauthVersionLast="47" xr6:coauthVersionMax="47" xr10:uidLastSave="{46B4B1D9-82D5-454C-AA5A-16E96E0FAEA8}"/>
  <bookViews>
    <workbookView xWindow="-110" yWindow="-110" windowWidth="19420" windowHeight="11500" firstSheet="28" activeTab="41" xr2:uid="{12EEE3F0-4C9A-4D12-9B3F-3BA16C6B2EA6}"/>
  </bookViews>
  <sheets>
    <sheet name="Figuroversikt" sheetId="26" r:id="rId1"/>
    <sheet name="Ark3" sheetId="37" r:id="rId2"/>
    <sheet name="Ark4" sheetId="38" r:id="rId3"/>
    <sheet name="Signaturfigur" sheetId="25" r:id="rId4"/>
    <sheet name="Figur 4.1a" sheetId="2" r:id="rId5"/>
    <sheet name="Figur 4.1b" sheetId="3" r:id="rId6"/>
    <sheet name="Figur 4.1c" sheetId="4" r:id="rId7"/>
    <sheet name="Figur 4.1d" sheetId="5" r:id="rId8"/>
    <sheet name="Figur 4.2a" sheetId="35" r:id="rId9"/>
    <sheet name="Figur 4.2b" sheetId="36" r:id="rId10"/>
    <sheet name="F4.3a" sheetId="6" r:id="rId11"/>
    <sheet name="F4.3b" sheetId="7" r:id="rId12"/>
    <sheet name="F4.3c" sheetId="8" r:id="rId13"/>
    <sheet name="F4.3d" sheetId="9" r:id="rId14"/>
    <sheet name="F4.3e" sheetId="10" r:id="rId15"/>
    <sheet name="F4.3f" sheetId="11" r:id="rId16"/>
    <sheet name="Tabeller" sheetId="22" r:id="rId17"/>
    <sheet name="F4.4a" sheetId="23" r:id="rId18"/>
    <sheet name="F4.5a" sheetId="27" r:id="rId19"/>
    <sheet name="F4.5b" sheetId="28" r:id="rId20"/>
    <sheet name="F4.5c" sheetId="29" r:id="rId21"/>
    <sheet name="F4.5d" sheetId="30" r:id="rId22"/>
    <sheet name="F4.5e" sheetId="31" r:id="rId23"/>
    <sheet name="F4.5f" sheetId="32" r:id="rId24"/>
    <sheet name="F4.5g" sheetId="33" r:id="rId25"/>
    <sheet name="F4.5h" sheetId="34" r:id="rId26"/>
    <sheet name="T4.6a" sheetId="12" r:id="rId27"/>
    <sheet name="T4.6 b" sheetId="13" r:id="rId28"/>
    <sheet name="T4.6c " sheetId="14" r:id="rId29"/>
    <sheet name="F4.6a" sheetId="15" r:id="rId30"/>
    <sheet name="F4.6b " sheetId="16" r:id="rId31"/>
    <sheet name="F4.6c" sheetId="17" r:id="rId32"/>
    <sheet name="T4.6d" sheetId="18" r:id="rId33"/>
    <sheet name="F4.6d" sheetId="19" r:id="rId34"/>
    <sheet name="F4.6e" sheetId="24" r:id="rId35"/>
    <sheet name="TX.4" sheetId="21" r:id="rId36"/>
    <sheet name="Dyp Figur 1" sheetId="39" r:id="rId37"/>
    <sheet name="Dyp Figur 2" sheetId="40" r:id="rId38"/>
    <sheet name="Dyp Figur 3" sheetId="41" r:id="rId39"/>
    <sheet name="Dyp Figur 4" sheetId="42" r:id="rId40"/>
    <sheet name="Dyp Figur 5" sheetId="43" r:id="rId41"/>
    <sheet name="Dyp Figur 6" sheetId="44" r:id="rId42"/>
    <sheet name="Dyp Figur 7" sheetId="53" r:id="rId43"/>
  </sheets>
  <externalReferences>
    <externalReference r:id="rId44"/>
    <externalReference r:id="rId45"/>
  </externalReferences>
  <definedNames>
    <definedName name="_xlnm._FilterDatabase" localSheetId="33" hidden="1">'F4.6d'!$B$7:$C$117</definedName>
    <definedName name="_xlchart.v1.0" hidden="1">Signaturfigur!$A$4:$A$19</definedName>
    <definedName name="_xlchart.v1.1" hidden="1">Signaturfigur!$B$3</definedName>
    <definedName name="_xlchart.v1.2" hidden="1">Signaturfigur!$B$4:$B$19</definedName>
    <definedName name="EUstøtte" localSheetId="29">#REF!</definedName>
    <definedName name="EUstøtte" localSheetId="30">#REF!</definedName>
    <definedName name="EUstøtte" localSheetId="31">#REF!</definedName>
    <definedName name="EUstøtte" localSheetId="34">#REF!</definedName>
    <definedName name="EUstøtte" localSheetId="28">#REF!</definedName>
    <definedName name="EUstøtte">#REF!</definedName>
    <definedName name="NO" localSheetId="29">#REF!</definedName>
    <definedName name="NO" localSheetId="30">#REF!</definedName>
    <definedName name="NO" localSheetId="31">#REF!</definedName>
    <definedName name="NO" localSheetId="34">#REF!</definedName>
    <definedName name="NO" localSheetId="28">#REF!</definedName>
    <definedName name="NO">#REF!</definedName>
    <definedName name="SHK_NO_for_Paul" localSheetId="29">#REF!</definedName>
    <definedName name="SHK_NO_for_Paul" localSheetId="30">#REF!</definedName>
    <definedName name="SHK_NO_for_Paul" localSheetId="31">#REF!</definedName>
    <definedName name="SHK_NO_for_Paul" localSheetId="34">#REF!</definedName>
    <definedName name="SHK_NO_for_Paul" localSheetId="28">#REF!</definedName>
    <definedName name="SHK_NO_for_Paul">#REF!</definedName>
    <definedName name="TEST" localSheetId="34">#REF!</definedName>
    <definedName name="TEST">#REF!</definedName>
    <definedName name="X" localSheetId="29">#REF!</definedName>
    <definedName name="X" localSheetId="30">#REF!</definedName>
    <definedName name="X" localSheetId="31">#REF!</definedName>
    <definedName name="X" localSheetId="34">#REF!</definedName>
    <definedName name="X" localSheetId="28">#REF!</definedName>
    <definedName name="X">#REF!</definedName>
    <definedName name="xx" localSheetId="31">#REF!</definedName>
    <definedName name="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43" l="1"/>
  <c r="C50" i="43"/>
  <c r="C49" i="43"/>
  <c r="C48" i="43"/>
  <c r="C47" i="43"/>
  <c r="C46" i="43"/>
  <c r="C45" i="43"/>
  <c r="C44" i="43"/>
  <c r="C43" i="43"/>
  <c r="C42" i="43"/>
  <c r="C41" i="43"/>
  <c r="C40" i="43"/>
  <c r="C39" i="43"/>
  <c r="C38" i="43"/>
  <c r="C37" i="43"/>
  <c r="C36" i="43"/>
  <c r="C35" i="43"/>
  <c r="C34" i="43"/>
  <c r="C33" i="43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L11" i="27"/>
  <c r="J11" i="27"/>
  <c r="H11" i="27"/>
  <c r="F11" i="27"/>
  <c r="D11" i="27"/>
  <c r="B11" i="27"/>
  <c r="L10" i="27"/>
  <c r="J10" i="27"/>
  <c r="H10" i="27"/>
  <c r="F10" i="27"/>
  <c r="D10" i="27"/>
  <c r="B10" i="27"/>
  <c r="L9" i="27"/>
  <c r="J9" i="27"/>
  <c r="H9" i="27"/>
  <c r="F9" i="27"/>
  <c r="D9" i="27"/>
  <c r="B9" i="27"/>
  <c r="L8" i="27"/>
  <c r="J8" i="27"/>
  <c r="H8" i="27"/>
  <c r="F8" i="27"/>
  <c r="D8" i="27"/>
  <c r="B8" i="27"/>
  <c r="L7" i="27"/>
  <c r="J7" i="27"/>
  <c r="H7" i="27"/>
  <c r="F7" i="27"/>
  <c r="D7" i="27"/>
  <c r="B7" i="27"/>
  <c r="L6" i="27"/>
  <c r="J6" i="27"/>
  <c r="H6" i="27"/>
  <c r="F6" i="27"/>
  <c r="D6" i="27"/>
  <c r="B6" i="27"/>
  <c r="L5" i="27"/>
  <c r="J5" i="27"/>
  <c r="H5" i="27"/>
  <c r="F5" i="27"/>
  <c r="D5" i="27"/>
  <c r="B5" i="27"/>
  <c r="B20" i="25"/>
  <c r="J7" i="12"/>
  <c r="F12" i="24"/>
  <c r="E12" i="24"/>
  <c r="F11" i="24"/>
  <c r="E11" i="24"/>
  <c r="F10" i="24"/>
  <c r="E10" i="24"/>
  <c r="F9" i="24"/>
  <c r="E9" i="24"/>
  <c r="F8" i="24"/>
  <c r="E8" i="24"/>
  <c r="F7" i="24"/>
  <c r="E7" i="24"/>
  <c r="F6" i="24"/>
  <c r="E6" i="24"/>
  <c r="F5" i="24"/>
  <c r="E5" i="24"/>
  <c r="E13" i="21"/>
  <c r="E12" i="21"/>
  <c r="E11" i="21"/>
  <c r="E10" i="21"/>
  <c r="E9" i="21"/>
  <c r="E8" i="21"/>
  <c r="E7" i="21"/>
  <c r="E6" i="21"/>
  <c r="P11" i="18"/>
  <c r="O11" i="18"/>
  <c r="N11" i="18"/>
  <c r="L11" i="18"/>
  <c r="M8" i="18" s="1"/>
  <c r="P10" i="18"/>
  <c r="P9" i="18"/>
  <c r="M9" i="18"/>
  <c r="P8" i="18"/>
  <c r="G8" i="18"/>
  <c r="D8" i="18"/>
  <c r="C8" i="18"/>
  <c r="P7" i="18"/>
  <c r="H7" i="18"/>
  <c r="H8" i="18" s="1"/>
  <c r="P6" i="18"/>
  <c r="C10" i="17"/>
  <c r="C9" i="17"/>
  <c r="C8" i="17"/>
  <c r="C12" i="16"/>
  <c r="D12" i="16" s="1"/>
  <c r="D11" i="16"/>
  <c r="D10" i="16"/>
  <c r="D8" i="16"/>
  <c r="D7" i="16"/>
  <c r="D6" i="16"/>
  <c r="C14" i="15"/>
  <c r="D8" i="15" s="1"/>
  <c r="D13" i="15"/>
  <c r="D10" i="15"/>
  <c r="D9" i="15"/>
  <c r="B12" i="27" l="1"/>
  <c r="C5" i="27" s="1"/>
  <c r="E5" i="27"/>
  <c r="I7" i="27"/>
  <c r="M9" i="27"/>
  <c r="G5" i="27"/>
  <c r="E10" i="27"/>
  <c r="K5" i="27"/>
  <c r="I10" i="27"/>
  <c r="G8" i="27"/>
  <c r="K10" i="27"/>
  <c r="E6" i="27"/>
  <c r="I8" i="27"/>
  <c r="M10" i="27"/>
  <c r="I6" i="27"/>
  <c r="G11" i="27"/>
  <c r="M6" i="27"/>
  <c r="E9" i="27"/>
  <c r="I11" i="27"/>
  <c r="C7" i="27"/>
  <c r="G9" i="27"/>
  <c r="K11" i="27"/>
  <c r="I9" i="27"/>
  <c r="M11" i="27"/>
  <c r="F12" i="27"/>
  <c r="G10" i="27" s="1"/>
  <c r="H12" i="27"/>
  <c r="I5" i="27" s="1"/>
  <c r="D12" i="27"/>
  <c r="E7" i="27" s="1"/>
  <c r="J12" i="27"/>
  <c r="K9" i="27" s="1"/>
  <c r="L12" i="27"/>
  <c r="M8" i="27" s="1"/>
  <c r="D11" i="15"/>
  <c r="E8" i="18"/>
  <c r="M10" i="18"/>
  <c r="D12" i="15"/>
  <c r="D9" i="16"/>
  <c r="M6" i="18"/>
  <c r="F8" i="18"/>
  <c r="D14" i="15"/>
  <c r="M7" i="18"/>
  <c r="D7" i="15"/>
  <c r="D5" i="16"/>
  <c r="C6" i="27" l="1"/>
  <c r="C12" i="27" s="1"/>
  <c r="C8" i="27"/>
  <c r="C9" i="27"/>
  <c r="M7" i="27"/>
  <c r="C11" i="27"/>
  <c r="K8" i="27"/>
  <c r="C10" i="27"/>
  <c r="G6" i="27"/>
  <c r="K7" i="27"/>
  <c r="I12" i="27"/>
  <c r="E8" i="27"/>
  <c r="E11" i="27"/>
  <c r="M5" i="27"/>
  <c r="G7" i="27"/>
  <c r="G12" i="27" s="1"/>
  <c r="E12" i="27"/>
  <c r="K6" i="27"/>
  <c r="K12" i="27" s="1"/>
  <c r="M11" i="18"/>
  <c r="M12" i="27" l="1"/>
  <c r="M11" i="5"/>
  <c r="L11" i="5"/>
  <c r="K11" i="5"/>
  <c r="J11" i="5"/>
  <c r="I11" i="5"/>
  <c r="H11" i="5"/>
  <c r="G11" i="5"/>
  <c r="F11" i="5"/>
  <c r="E11" i="5"/>
  <c r="D11" i="5"/>
  <c r="C11" i="5"/>
  <c r="B11" i="5"/>
  <c r="B20" i="4"/>
</calcChain>
</file>

<file path=xl/sharedStrings.xml><?xml version="1.0" encoding="utf-8"?>
<sst xmlns="http://schemas.openxmlformats.org/spreadsheetml/2006/main" count="1105" uniqueCount="735">
  <si>
    <t>Figurer og tabeller 2024: Bevilgninger og virkemidler</t>
  </si>
  <si>
    <t>Innhold</t>
  </si>
  <si>
    <t>Kapittel 4: Bevilgninger og virkemidler</t>
  </si>
  <si>
    <t>Hyperlenke</t>
  </si>
  <si>
    <t>Lenke</t>
  </si>
  <si>
    <t>Tittel på figur/tabell</t>
  </si>
  <si>
    <t>Signaturfigur kap 4</t>
  </si>
  <si>
    <t>https://public.tableau.com/views/Ind2024FigurS4/Dashboard1?:language=en-US&amp;publish=yes&amp;:sid=&amp;:redirect=auth&amp;:display_count=n&amp;:origin=viz_share_link</t>
  </si>
  <si>
    <t>Statlige bevilgninger til forskning og utviklingsarbeid (mrd. kr), etter departement. 2024</t>
  </si>
  <si>
    <t>NB! Denne er fra i fjor</t>
  </si>
  <si>
    <t>4.1 Bevilgninger til FoU over statsbudsjettet</t>
  </si>
  <si>
    <t>Figur 4.1a</t>
  </si>
  <si>
    <t>https://public.tableau.com/views/Ind2024Figur4_1a/Dashboard1?:language=en-US&amp;:sid=&amp;:redirect=auth&amp;:display_count=n&amp;:origin=viz_share_link</t>
  </si>
  <si>
    <t>Anslåtte bevilgninger til FoU over vedtatt statsbudsjett. Løpende og faste 2015-priser i milliarder kroner (venstre akse) og årlig realvekst i prosent (høyre akse). 2005-2024.</t>
  </si>
  <si>
    <t>Figur 4.1b</t>
  </si>
  <si>
    <t>https://public.tableau.com/views/Ind2024Figur4_1b/Dashboard1?:language=en-US&amp;:sid=&amp;:redirect=auth&amp;:display_count=n&amp;:origin=viz_share_link</t>
  </si>
  <si>
    <t>Anslåtte bevilgninger til FoU over vedtatt statsbudsjett som andel av bruttonasjonalprodukt (BNP) og som andel av totale bevilgninger over statsbudsjettet. 2005–2024. </t>
  </si>
  <si>
    <t xml:space="preserve">Figur 4.1c </t>
  </si>
  <si>
    <t>https://public.tableau.com/views/Ind2024Figur4_1c/Dashboard1?:language=en-US&amp;:sid=&amp;:redirect=auth&amp;:display_count=n&amp;:origin=viz_share_link</t>
  </si>
  <si>
    <t>Anslåtte bevilgninger til FoU over vedtatt statsbudsjett etter bevilgende departement. Milliarder kroner (venstre akse) og som prosent av departementets samlete bevilgninger (høyre akse</t>
  </si>
  <si>
    <t xml:space="preserve">Figur 4.1d </t>
  </si>
  <si>
    <t>https://public.tableau.com/views/Ind2024Figur4_1d/Dashboard1?:language=en-US&amp;:sid=&amp;:redirect=auth&amp;:display_count=n&amp;:origin=viz_share_link</t>
  </si>
  <si>
    <t>Anslåtte bevilgninger til FoU over vedtatt statsbudsjett etter ulike bevilgningskategorier. 2013–2024. Faste 2015-priser</t>
  </si>
  <si>
    <t>4.2 Direkte bevilgninger til FoU</t>
  </si>
  <si>
    <t xml:space="preserve">Figur 4.2a </t>
  </si>
  <si>
    <t>https://public.tableau.com/views/Ind2024Figur4_2a/Dashboard1?:language=en-US&amp;publish=yes&amp;:sid=&amp;:redirect=auth&amp;:display_count=n&amp;:origin=viz_share_link</t>
  </si>
  <si>
    <t>Anslått grunnfinansiering av FoU for universiteter og høgskoler, helseforetak og forskningsinstitutter. Mill. kroner 2023</t>
  </si>
  <si>
    <t>Figur 4.2b</t>
  </si>
  <si>
    <t>https://public.tableau.com/views/Ind2024Figur4_2b/Dashboard1?:language=en-US&amp;publish=yes&amp;:sid=&amp;:redirect=auth&amp;:display_count=n&amp;:origin=viz_share_link</t>
  </si>
  <si>
    <t>Anslått realutvikling i grunnfinansiering av FoU for universiteter og høgskoler, helseforetak og forskningsinstitutter underlagt statlige retningslinjer. 100=2012</t>
  </si>
  <si>
    <t>4.3 Tildelinger fra Norges forskningsråd</t>
  </si>
  <si>
    <t xml:space="preserve">Figur 4.3a </t>
  </si>
  <si>
    <t>https://public.tableau.com/views/Ind2024Figur4_3a/Dashboard1?:language=en-US&amp;:sid=&amp;:redirect=auth&amp;:display_count=n&amp;:origin=viz_share_link</t>
  </si>
  <si>
    <t>Tildelinger fra Norges forskningsråd etter sektor og år. Med grunnbevilgninger. Faste 2015-priser</t>
  </si>
  <si>
    <t xml:space="preserve">Figur 4.3b </t>
  </si>
  <si>
    <t>https://public.tableau.com/views/Ind2024Figur4_3b/Dashboard1?:language=en-US&amp;:sid=&amp;:redirect=auth&amp;:display_count=n&amp;:origin=viz_share_link</t>
  </si>
  <si>
    <t>Tildelinger fra Norges Forskningsråd etter fagområde. 2014–2023. Løpende (2015) og faste priser. </t>
  </si>
  <si>
    <t xml:space="preserve">Figur 4.3c </t>
  </si>
  <si>
    <t>https://public.tableau.com/views/Ind2024Figur4_3c/Dashboard1?:language=en-US&amp;:sid=&amp;:redirect=auth&amp;:display_count=n&amp;:origin=viz_share_link</t>
  </si>
  <si>
    <t>Forskningsrådets tildelinger etter søknadstype*. 2014–2023. Faste (2015) og løpende priser</t>
  </si>
  <si>
    <t xml:space="preserve">Figur 4.3d </t>
  </si>
  <si>
    <t>https://public.tableau.com/views/Ind2024Figur4_3d/Dashboard1?:language=en-US&amp;:sid=&amp;:redirect=auth&amp;:display_count=n&amp;:origin=viz_share_link</t>
  </si>
  <si>
    <t>Forskningsrådets tildelinger fordelt på langtidsplanens mål og prioriteringer. 2014–2023. Faste og løpende priser</t>
  </si>
  <si>
    <t>Figur 4.3e </t>
  </si>
  <si>
    <t>https://public.tableau.com/views/Ind2024Figur4_3e/Dashboard1?:language=en-US&amp;:sid=&amp;:redirect=auth&amp;:display_count=n&amp;:origin=viz_share_link</t>
  </si>
  <si>
    <t>Forskningsrådets tildelinger etter fylke (inkludert Svalbard). 2014–2023. Faste (2015) og løpende priser</t>
  </si>
  <si>
    <t xml:space="preserve">Figur 4.3f </t>
  </si>
  <si>
    <t>https://public.tableau.com/views/Ind2024Figur4_3f/Samarbeidsavtaler?:language=en-US&amp;:embed=y&amp;publish=yes&amp;:display_count=n&amp;:sid=&amp;:redirect=auth&amp;:origin=viz_share_link</t>
  </si>
  <si>
    <t>Samarbeidsavtaler i Forskningsrådsfinansierte prosjekter etter landtilhørighet for samarbeidspartner og år for inngåelse av avtalen. 2014-2023.</t>
  </si>
  <si>
    <t>4.4 Effektmålinger av innovasjonsvirkemidler</t>
  </si>
  <si>
    <t>Figur 4.4a</t>
  </si>
  <si>
    <t>https://public.tableau.com/views/Ind2024Figur4_4a/Dashboard1?:language=en-US&amp;publish=yes&amp;:sid=&amp;:redirect=auth&amp;:display_count=n&amp;:origin=viz_share_link</t>
  </si>
  <si>
    <t>Bidrag til å løse store samfunnsutfordringer</t>
  </si>
  <si>
    <t xml:space="preserve">4.5 Kjennetegn ved foretakene som mottar tilskudd til FoU og innovasjon </t>
  </si>
  <si>
    <t>Figur 4.5a</t>
  </si>
  <si>
    <t>https://public.tableau.com/views/Ind2024Figur4_5a/Dashboard1?:language=en-US&amp;publish=yes&amp;:sid=&amp;:redirect=auth&amp;:display_count=n&amp;:origin=viz_share_link</t>
  </si>
  <si>
    <r>
      <t>Fordelingen av støttemottakere i 2023 etter foretakets størrelse (i antall ansatte</t>
    </r>
    <r>
      <rPr>
        <sz val="8"/>
        <color rgb="FF000000"/>
        <rFont val="Calibri"/>
        <family val="2"/>
      </rPr>
      <t>  </t>
    </r>
    <r>
      <rPr>
        <sz val="11"/>
        <color rgb="FF000000"/>
        <rFont val="Calibri"/>
        <family val="2"/>
      </rPr>
      <t>) </t>
    </r>
  </si>
  <si>
    <t>Figur 4.5b</t>
  </si>
  <si>
    <t>https://public.tableau.com/views/Ind2024Figur4_5b/Dashboard1?:language=en-US&amp;publish=yes&amp;:sid=&amp;:redirect=auth&amp;:display_count=n&amp;:origin=viz_share_link</t>
  </si>
  <si>
    <t>Endring i sammensetning av foretak med bevilgning etter virkemiddelaktør og størrelse i antall ansatte mellom 2018 og 2023. Prosentpoeng</t>
  </si>
  <si>
    <t>Figur 4.5c</t>
  </si>
  <si>
    <t>https://public.tableau.com/views/Ind2024Figur4_5c/Dashboard1?:language=en-US&amp;publish=yes&amp;:sid=&amp;:redirect=auth&amp;:display_count=n&amp;:origin=viz_share_link</t>
  </si>
  <si>
    <t>Fordelingen av støttemottakere i 2023 etter foretaks alder (i antall år etter stiftelsen) </t>
  </si>
  <si>
    <t>Figur 4.5d</t>
  </si>
  <si>
    <t>https://public.tableau.com/views/Ind2024Figur4_5d/Dashboard1?:language=en-US&amp;publish=yes&amp;:sid=&amp;:redirect=auth&amp;:display_count=n&amp;:origin=viz_share_link</t>
  </si>
  <si>
    <t>Endring i sammensetning av foretak med bevilgning mellom 2018 og 2023 etter virkemiddelaktør og størrelse i antall ansatte. Prosentpoeng </t>
  </si>
  <si>
    <t xml:space="preserve">Figur 4.5e </t>
  </si>
  <si>
    <t>https://public.tableau.com/views/Ind2024Figur4_5e/Dashboard1?:language=en-US&amp;publish=yes&amp;:sid=&amp;:redirect=auth&amp;:display_count=n&amp;:origin=viz_share_link</t>
  </si>
  <si>
    <r>
      <t>Fordelingen av støttemottakere i 2023 etter fyl</t>
    </r>
    <r>
      <rPr>
        <sz val="8"/>
        <color rgb="FF000000"/>
        <rFont val="Calibri"/>
        <family val="2"/>
      </rPr>
      <t>     </t>
    </r>
    <r>
      <rPr>
        <sz val="11"/>
        <color rgb="FF000000"/>
        <rFont val="Calibri"/>
        <family val="2"/>
      </rPr>
      <t>ke (etter fylkes inndeling som gjelder fom. januar 2024). </t>
    </r>
  </si>
  <si>
    <t>Figur 4.5f</t>
  </si>
  <si>
    <t>https://public.tableau.com/views/Ind2024Figur4_5f/Dashboard1?:language=en-US&amp;publish=yes&amp;:sid=&amp;:redirect=auth&amp;:display_count=n&amp;:origin=viz_share_link</t>
  </si>
  <si>
    <t>Endring i sammensetning av foretak med bevilgning mellom 2018 og 2023 etter virkemiddelaktør og fylke. Prosentpoeng  </t>
  </si>
  <si>
    <t>Figur 4.5g</t>
  </si>
  <si>
    <t>https://public.tableau.com/views/Ind2024Figur4_5g/Dashboard1?:language=en-US&amp;publish=yes&amp;:sid=&amp;:redirect=auth&amp;:display_count=n&amp;:origin=viz_share_link</t>
  </si>
  <si>
    <t>Fordelingen av støttemottakere i 2023 etter foretakets hovednæring </t>
  </si>
  <si>
    <t xml:space="preserve">Figur 4.5h </t>
  </si>
  <si>
    <t>https://public.tableau.com/views/Ind2024Figur4_5h/Dashboard1?:language=en-US&amp;publish=yes&amp;:sid=&amp;:redirect=auth&amp;:display_count=n&amp;:origin=viz_share_link</t>
  </si>
  <si>
    <t>Endring i sammensetning av foretak med støtte mellom 2018 og 2023 etter virkemiddelaktør og hovednæring. Prosentpoeng </t>
  </si>
  <si>
    <t>4.6 Norsk deltakelse EUs rammeprogram for forskning og innovasjon</t>
  </si>
  <si>
    <t xml:space="preserve">Figur 4.6a </t>
  </si>
  <si>
    <t>https://public.tableau.com/views/Ind2024Figur4_6a/Dashboard1?:language=en-US&amp;:sid=&amp;:redirect=auth&amp;:display_count=n&amp;:origin=viz_share_link</t>
  </si>
  <si>
    <t>Norske deltakelser i søknader til Horisont Europa etter sektor. 2021-mai 2024.</t>
  </si>
  <si>
    <t xml:space="preserve">Figur 4.6b </t>
  </si>
  <si>
    <t>https://public.tableau.com/views/Ind2024Figur4_6b/Dashboard1?:language=en-US&amp;:sid=&amp;:redirect=auth&amp;:display_count=n&amp;:origin=viz_share_link</t>
  </si>
  <si>
    <t>Midler til Norge fra Horisont Europa fordelt på FoU-sektorene. I innstilte prosjekter. 2021-mai 2024</t>
  </si>
  <si>
    <t xml:space="preserve">Figur 4.6c </t>
  </si>
  <si>
    <t>https://public.tableau.com/views/Ind2024Figur4_6c/Dashboard1?:language=en-US&amp;:sid=&amp;:redirect=auth&amp;:display_count=n&amp;:origin=viz_share_link</t>
  </si>
  <si>
    <t>Midler til Norge (innstilte prosjekter) fra Horisont Europa normalisert mot FoU-årsverk per FoU-sektor. 2021-mai 2024</t>
  </si>
  <si>
    <t xml:space="preserve">Figur 4.6d </t>
  </si>
  <si>
    <t>https://public.tableau.com/views/Ind2024Figur4_6d/Dashboard1?:language=en-US&amp;:sid=&amp;:redirect=auth&amp;:display_count=n&amp;:origin=viz_share_link</t>
  </si>
  <si>
    <t>Norges topp 20 samarbeidsland i Horisont Europa. I innstilte prosjekter. 2021-mai 2024</t>
  </si>
  <si>
    <t xml:space="preserve">Figur 4.6e </t>
  </si>
  <si>
    <t>https://public.tableau.com/views/Ind2024Figur4_6e/Dashboard1?:language=en-US&amp;:sid=&amp;:redirect=auth&amp;:display_count=n&amp;:origin=viz_share_link</t>
  </si>
  <si>
    <t>Finansiering per LTP-område. 2023</t>
  </si>
  <si>
    <t>Dypdykk</t>
  </si>
  <si>
    <t>4.3 Forskningsrådets ordning Utenlandsopphold for doktorgrads- og postdoktorstipendiater</t>
  </si>
  <si>
    <t>Figur 1</t>
  </si>
  <si>
    <t>https://public.tableau.com/views/Ind2024Figur3_4dyp1/Dashboard1?:language=en-US&amp;:sid=&amp;:redirect=auth&amp;:display_count=n&amp;:origin=viz_share_link</t>
  </si>
  <si>
    <t>Antall gjennomførte utenlandsopphold finansiert av ordningen etter oppholdets start-år. 2017–2023</t>
  </si>
  <si>
    <t>Figur 2</t>
  </si>
  <si>
    <t>https://public.tableau.com/views/Ind2024Figur3_4dyp2/Dashboard1?:language=en-US&amp;:sid=&amp;:redirect=auth&amp;:display_count=n&amp;:origin=viz_share_link</t>
  </si>
  <si>
    <t>Antall innvilgede utenlandsstipender etter stillingstype og kjønn for den som reiser ut. Alle innvilgede stipender per juni 2024</t>
  </si>
  <si>
    <t>Figur 3</t>
  </si>
  <si>
    <t>https://public.tableau.com/views/Ind2024Figur3_4dyp3/phd?:language=en-US&amp;:sid=&amp;:redirect=auth&amp;:display_count=n&amp;:origin=viz_share_link</t>
  </si>
  <si>
    <t>Stipendiatens alder i året for utreise. Doktorgradsstipendiater og postdoktorer. 2017–2023</t>
  </si>
  <si>
    <t>Figur 4a og b</t>
  </si>
  <si>
    <t>https://public.tableau.com/views/Ind2024Figur3_4dyp4/phd?:language=en-US&amp;:sid=&amp;:redirect=auth&amp;:display_count=n&amp;:origin=viz_share_link</t>
  </si>
  <si>
    <t>Andel utenlandsstipend, etter fagområde. Alle godkjente søknader for doktorgradsstipendiater i perioden 2017 - juni 2024</t>
  </si>
  <si>
    <t>Figur 5</t>
  </si>
  <si>
    <t>https://public.tableau.com/views/Ind2024Figur3_4dyp5/Dashboard1?:language=en-US&amp;:sid=&amp;:redirect=auth&amp;:display_count=n&amp;:origin=viz_share_link</t>
  </si>
  <si>
    <t>Antall gjennomførte utenlandsopphold etter oppholdsland. Kun land med 2 opphold eller flere er vist. Opphold med oppstart 2017-2023</t>
  </si>
  <si>
    <t xml:space="preserve">Figur 6a og b </t>
  </si>
  <si>
    <t>https://public.tableau.com/views/Ind2024Figur3_4dyp6/a?:language=en-US&amp;:sid=&amp;:redirect=auth&amp;:display_count=n&amp;:origin=viz_share_link</t>
  </si>
  <si>
    <t>Utenlandsoppholdets fagområde etter verdensdel for oppholdslandet. Opphold med oppstart 2017–2023</t>
  </si>
  <si>
    <t>Figur 7</t>
  </si>
  <si>
    <t>https://public.tableau.com/views/Ind2024Figur3_4dyp7/Dashboard1?:language=en-US&amp;:sid=&amp;:redirect=auth&amp;:display_count=n&amp;:origin=viz_share_link</t>
  </si>
  <si>
    <t>Utenlandsopphold i Panoramalandene. Opphold med oppstart 2017-2023</t>
  </si>
  <si>
    <t>Signaturfigur kap 4.  Statlige bevilgninger til forskning og utviklingsarbeid (mrd. kr), etter departement. 2024</t>
  </si>
  <si>
    <t>Departement</t>
  </si>
  <si>
    <t>Milliarder kroner</t>
  </si>
  <si>
    <t>KD</t>
  </si>
  <si>
    <t>HOD</t>
  </si>
  <si>
    <t>NFD</t>
  </si>
  <si>
    <t>DFD</t>
  </si>
  <si>
    <t>FD</t>
  </si>
  <si>
    <t>UD</t>
  </si>
  <si>
    <t>KLD</t>
  </si>
  <si>
    <t>ED</t>
  </si>
  <si>
    <t>LMD</t>
  </si>
  <si>
    <t>AID</t>
  </si>
  <si>
    <t>KUD</t>
  </si>
  <si>
    <t>SD</t>
  </si>
  <si>
    <t>KDD</t>
  </si>
  <si>
    <t>BFD</t>
  </si>
  <si>
    <t>FIN</t>
  </si>
  <si>
    <t>JD</t>
  </si>
  <si>
    <t>Totalt</t>
  </si>
  <si>
    <t>Figur 4.1a Anslåtte bevilgninger til FoU over vedtatt statsbudsjett. Løpende og faste 2015-priser i milliarder kroner (venstre akse) og årlig realvekst i prosent (høyre akse). 2005-2024.</t>
  </si>
  <si>
    <t>År</t>
  </si>
  <si>
    <t>Løpende priser</t>
  </si>
  <si>
    <t>Faste 2015-priser</t>
  </si>
  <si>
    <t>Årlig realvekst</t>
  </si>
  <si>
    <t xml:space="preserve"> </t>
  </si>
  <si>
    <t>Figur 4.1b Anslåtte bevilgninger til FoU over vedtatt statsbudsjett som andel av bruttonasjonalprodukt (BNP) og som andel av totale bevilgninger over statsbudsjettet. 2005-2024.</t>
  </si>
  <si>
    <t>Andel av BNP</t>
  </si>
  <si>
    <t>Andel av totalt statsbudsjett</t>
  </si>
  <si>
    <t>Figur 4.1c Anslåtte bevilgninger til FoU over vedtatt statsbudsjett etter bevilgende departement. Milliarder kroner (venstre akse) og som prosent av departementets samlete bevilgninger (høyre akse). 2024.</t>
  </si>
  <si>
    <t>Prosent av departementets totale bevilgninger</t>
  </si>
  <si>
    <t xml:space="preserve">Figur 4.1d Anslåtte bevilgninger til FoU over vedtatt statsbudsjett etter ulike bevilgningskategorier. 2013–2024. Faste 2015-priser. </t>
  </si>
  <si>
    <t>Bevilgningskategori</t>
  </si>
  <si>
    <t>Forskningsbevilgninger gjennom Forskningsrådet</t>
  </si>
  <si>
    <t xml:space="preserve">Andre "rene" forskningsbevilgninger </t>
  </si>
  <si>
    <t>Bevilgninger til institusjoner der FoU er en kjerneaktivitet</t>
  </si>
  <si>
    <t>Bevilgninger til investeringer</t>
  </si>
  <si>
    <t>Bundne forskningsbevilgninger</t>
  </si>
  <si>
    <t>Bevilgninger til institusjoner der FoU utgjør en mindre del av virksomheten</t>
  </si>
  <si>
    <t>Sammensatte poster med lav FoU-andel</t>
  </si>
  <si>
    <t>Sum</t>
  </si>
  <si>
    <t>Figur 4.3a Tildelinger fra Norges Forskningsråd etter sektor og år. Med grunnbevilgninger. Faste 2015-priser*</t>
  </si>
  <si>
    <t>Instituttsektor</t>
  </si>
  <si>
    <t>UoH-sektor</t>
  </si>
  <si>
    <t>Næringsliv</t>
  </si>
  <si>
    <t>Helseforetak</t>
  </si>
  <si>
    <t>Offentlig sektor</t>
  </si>
  <si>
    <t>Utlandet</t>
  </si>
  <si>
    <t>Øvrige</t>
  </si>
  <si>
    <t>ukjent</t>
  </si>
  <si>
    <t>Figur 4.3a Tildelinger fra Norges Forskningsråd etter sektor og år. Med grunnbevilgninger. Løpende priser</t>
  </si>
  <si>
    <t>Figur 4.3a Tildelinger fra Norges Forskningsråd etter sektor og år. Uten grunnbevilgninger. Faste 2015-priser*</t>
  </si>
  <si>
    <t>Figur 4.3a Tildelinger fra Norges Forskningsråd etter sektor og år. Uten grunnbevilgninger. Løpende priser</t>
  </si>
  <si>
    <t>*Prisindeksene for 2022 og 2023 er foreløpige</t>
  </si>
  <si>
    <t>Kilde: Norges Forskningsråd</t>
  </si>
  <si>
    <t>Figur 4.3b Tildelinger fra Norges Forskningsråd etter fagområde og år. Med grunnbevilgninger. Faste 2015-priser*</t>
  </si>
  <si>
    <t>Humaniora</t>
  </si>
  <si>
    <t>Samfunnsvitenskap</t>
  </si>
  <si>
    <t>Matematikk og naturvitenskap</t>
  </si>
  <si>
    <t>Teknologi</t>
  </si>
  <si>
    <t>Medisin og helsefag</t>
  </si>
  <si>
    <t>Landbruks- og fiskerifag</t>
  </si>
  <si>
    <t>Annet</t>
  </si>
  <si>
    <t>Figur 4.3b Tildelinger fra Norges Forskningsråd etter fagområde og år. Med grunnbevilgninger. Løpende priser</t>
  </si>
  <si>
    <t>Figur 4.3c Forskningsrådets tildelinger etter søknadstype* og år. Faste 2015-priser**.</t>
  </si>
  <si>
    <t>Forskerprosjekt</t>
  </si>
  <si>
    <t>Forskningsinfrastruktur</t>
  </si>
  <si>
    <t>Forskningssenter</t>
  </si>
  <si>
    <t>Innovasjonsprosjekt</t>
  </si>
  <si>
    <t>Kommersialiseringsprosjekt</t>
  </si>
  <si>
    <t>Kompetanse- og samarbeidsprosjekt</t>
  </si>
  <si>
    <t>Koordinerings- og støtteaktivitet</t>
  </si>
  <si>
    <t>Internasjonale utlysninger</t>
  </si>
  <si>
    <t>Utgåtte søknadstyper</t>
  </si>
  <si>
    <t>Ingen søknadstype</t>
  </si>
  <si>
    <t>Figur 4.3c Forskningsrådets tildelinger etter søknadstype* og år. Løpende priser.</t>
  </si>
  <si>
    <t>*Inkluderer ikke grunnbevilgninger</t>
  </si>
  <si>
    <t>**Prisindeksene for 2022 og 2023 er foreløpige</t>
  </si>
  <si>
    <t>Kilde: Forskningsrådet</t>
  </si>
  <si>
    <t>Figur 4.3d Forskningsrådets tildelinger fordelt på langtidsplanens mål og prioriteringer. 2013-2022. Faste 2015-priser.</t>
  </si>
  <si>
    <t>Styrket konkurransekraft og innovasjonsevne</t>
  </si>
  <si>
    <t>Høy kvalitet og tilgjengelighet</t>
  </si>
  <si>
    <t>Hav og kyst</t>
  </si>
  <si>
    <t>Helse</t>
  </si>
  <si>
    <t>Klima, miljø og energi</t>
  </si>
  <si>
    <t>Muliggjørende og industrielle teknologier</t>
  </si>
  <si>
    <t>Samfunnssikkerhet og beredskap</t>
  </si>
  <si>
    <t>Tillit og fellesskap</t>
  </si>
  <si>
    <t>Figur 4.3d Forskningsrådets tildelinger fordelt på langtidsplanens mål og prioriteringer. 2013-2022. Løpende priser.</t>
  </si>
  <si>
    <t>Ett prosjekt kan være merket med flere av målene og prioriteringene. Disse er derfor overlappende og må ikke summeres.</t>
  </si>
  <si>
    <t>Merk at det ikke er en egen kategori for mål to "Miljømessig, sosial og økonomisk bærekraft" da denne er fanget opp i de tematiske prioriteringene i Forskningsrådets statistikk.</t>
  </si>
  <si>
    <t>Grunnbevilgninger er inkludert</t>
  </si>
  <si>
    <t>Prisindeksene for 2022 og 2023 er foreløpige</t>
  </si>
  <si>
    <t>Kilde: Norges forskningsråd  </t>
  </si>
  <si>
    <r>
      <t>Figur 4.3e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>Forskningsrådets tildelinger* etter fylke (inkludert Svalbard) og år. Faste 2015-priser**</t>
    </r>
  </si>
  <si>
    <t>Agder</t>
  </si>
  <si>
    <t>Akershus</t>
  </si>
  <si>
    <t>Buskerud</t>
  </si>
  <si>
    <t>Finnmark - Finnmárku - Finmarkku</t>
  </si>
  <si>
    <t>Innlandet</t>
  </si>
  <si>
    <t>Møre og Romsdal</t>
  </si>
  <si>
    <t>Nordland - Nordlánnda</t>
  </si>
  <si>
    <t>Oslo</t>
  </si>
  <si>
    <t>Rogaland</t>
  </si>
  <si>
    <t>Svalbard</t>
  </si>
  <si>
    <t>Telemark</t>
  </si>
  <si>
    <t>Troms - Romsa - Tromssa</t>
  </si>
  <si>
    <t>Trøndelag - Trööndelage</t>
  </si>
  <si>
    <t>Vestfold</t>
  </si>
  <si>
    <t>Vestland</t>
  </si>
  <si>
    <t>Østfold</t>
  </si>
  <si>
    <r>
      <t>Figur 4.3e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>Forskningsrådets tildelinger* etter fylke (inkludert Svalbard) og år. Løpende priser.</t>
    </r>
  </si>
  <si>
    <t>*Inkluderer grunnbevilgninger</t>
  </si>
  <si>
    <t>Figur 4.3f Samarbeidsavtaler i Forskningsrådsfinansierte prosjekter etter landtilhørighet for samarbeidspartner og år for inngåelse av avtalen. 2014-2023.</t>
  </si>
  <si>
    <t>Oppstartede prosjekter*</t>
  </si>
  <si>
    <t>Norske samarbeidspartnere</t>
  </si>
  <si>
    <t>Internasjonale samarbeidspartnere</t>
  </si>
  <si>
    <t xml:space="preserve">   Brasil</t>
  </si>
  <si>
    <t xml:space="preserve">   Canada</t>
  </si>
  <si>
    <t xml:space="preserve">   India</t>
  </si>
  <si>
    <t xml:space="preserve">   Japan</t>
  </si>
  <si>
    <t xml:space="preserve">   Kina</t>
  </si>
  <si>
    <t xml:space="preserve">   Russland</t>
  </si>
  <si>
    <t xml:space="preserve">   Storbritannia</t>
  </si>
  <si>
    <t xml:space="preserve">   Sverige</t>
  </si>
  <si>
    <t xml:space="preserve">   Sør-Korea</t>
  </si>
  <si>
    <t xml:space="preserve">   Sør-Afrika</t>
  </si>
  <si>
    <t xml:space="preserve">   USA</t>
  </si>
  <si>
    <t>*Antall Forskningsrådsfinansierte prosjekter startet opp dette året</t>
  </si>
  <si>
    <t>Tabell 1 Om prosjekter og deltagelse i siste ett og fireårsundersøkelsene</t>
  </si>
  <si>
    <t>2019</t>
  </si>
  <si>
    <t>Antall prosjekter</t>
  </si>
  <si>
    <r>
      <t>Samlet NFR-finansiering</t>
    </r>
    <r>
      <rPr>
        <i/>
        <vertAlign val="superscript"/>
        <sz val="10"/>
        <color theme="1"/>
        <rFont val="Calibri Light"/>
        <family val="2"/>
      </rPr>
      <t>1</t>
    </r>
  </si>
  <si>
    <r>
      <t>Samlet prosjektfinansiering (inkl. NFR-finansiering)</t>
    </r>
    <r>
      <rPr>
        <i/>
        <vertAlign val="superscript"/>
        <sz val="10"/>
        <color theme="1"/>
        <rFont val="Calibri Light"/>
        <family val="2"/>
      </rPr>
      <t>2</t>
    </r>
  </si>
  <si>
    <t>Gjennomsnittlig ramme per prosjekt</t>
  </si>
  <si>
    <t>Gjennomsnittlig NFR-støtte per prosjekt</t>
  </si>
  <si>
    <t xml:space="preserve">Gjennomsnittlig støtteandel per prosjekt </t>
  </si>
  <si>
    <t>Tot. antall prosjektpartnere</t>
  </si>
  <si>
    <t>Gjennomsnittlig antall prosjektpartnere per prosjekt</t>
  </si>
  <si>
    <r>
      <t>Note:</t>
    </r>
    <r>
      <rPr>
        <vertAlign val="superscript"/>
        <sz val="8"/>
        <color theme="1"/>
        <rFont val="Arial"/>
        <family val="2"/>
      </rPr>
      <t xml:space="preserve"> 1</t>
    </r>
    <r>
      <rPr>
        <sz val="8"/>
        <color theme="1"/>
        <rFont val="Arial"/>
        <family val="2"/>
      </rPr>
      <t>Innvilget beløp per prosjekt er inflasjonsjustert basert på prosjektperiodens år, for å gi et beregnet beløp i 2023-kroner.</t>
    </r>
  </si>
  <si>
    <r>
      <t xml:space="preserve">2 </t>
    </r>
    <r>
      <rPr>
        <sz val="8"/>
        <color theme="1"/>
        <rFont val="Arial"/>
        <family val="2"/>
      </rPr>
      <t>Omfatter NFR støtte, egenfinansiering, private kilder, internasjonale kilder eller andre offentlige kilder.</t>
    </r>
  </si>
  <si>
    <r>
      <t>Kilde</t>
    </r>
    <r>
      <rPr>
        <sz val="8"/>
        <color theme="1"/>
        <rFont val="Arial"/>
        <family val="2"/>
      </rPr>
      <t>: Forskningsrådet, bearbeidet av SØA</t>
    </r>
  </si>
  <si>
    <t>Tabell 2 Addisjonalitet. Fordelt på undersøkelse og etter år prosjektet ble avsluttet.</t>
  </si>
  <si>
    <t>«Hva tror du ville skjedd med FoU-prosjektet dersom Forskningsrådet ikke hadde bidratt med finansiering?»</t>
  </si>
  <si>
    <t>Fireårsundersøkelsen</t>
  </si>
  <si>
    <t>Ettårsundersøkelsen</t>
  </si>
  <si>
    <t>Avsluttet i 2017</t>
  </si>
  <si>
    <t>Avsluttet i 2018</t>
  </si>
  <si>
    <t>Avsluttet i 2019</t>
  </si>
  <si>
    <t>Avsluttet i 2021</t>
  </si>
  <si>
    <t>Avsluttet i 2022</t>
  </si>
  <si>
    <t>Avsluttet i 2023</t>
  </si>
  <si>
    <t>Sannsynligvis ikke blitt gjennomført</t>
  </si>
  <si>
    <t>Sannsynligvis blitt gjennomført i en mer begrenset skala og på et senere tidspunkt</t>
  </si>
  <si>
    <t>Sannsynligvis blitt gjennomført i en begrenset skala, men på samme tidspunkt</t>
  </si>
  <si>
    <t>Sannsynligvis blitt gjennomført i samme skala, men på et senere tidspunkt</t>
  </si>
  <si>
    <t>Sannsynligvis blitt gjennomført uten endringer, i samme skala og på samme tidspunkt</t>
  </si>
  <si>
    <t>Vet ikke</t>
  </si>
  <si>
    <t>Antall som har besvart spørsmålet (n=)</t>
  </si>
  <si>
    <r>
      <t>Kilde</t>
    </r>
    <r>
      <rPr>
        <sz val="8"/>
        <color theme="1"/>
        <rFont val="Arial"/>
        <family val="2"/>
      </rPr>
      <t>: Samfunnsøkonomisk analyse. Samfunnsøkonomisk analyse og Møreforsking (2023)</t>
    </r>
  </si>
  <si>
    <t>Tabell 3 Tilfredshet med FoU-resultater</t>
  </si>
  <si>
    <t>«Sett i ettertid, hvor fornøyd eller misfornøyd er bedriftene med FoU- resultatene i prosjektet?»</t>
  </si>
  <si>
    <t>Svært fornøyd</t>
  </si>
  <si>
    <t>Fornøyd</t>
  </si>
  <si>
    <t>Verken fornøyd eller misfornøyd</t>
  </si>
  <si>
    <t>Misfornøyd</t>
  </si>
  <si>
    <t>Svært misfornøyd</t>
  </si>
  <si>
    <t>For tidlig å si</t>
  </si>
  <si>
    <t>Tabell 4 Innovasjon Fireårsundersøkelsen (prosjekter avsluttet i 2019)</t>
  </si>
  <si>
    <t>«Har gjennomføringen av prosjektet resultert i …»</t>
  </si>
  <si>
    <t>Lansering av nye eller forbedrede varer eller tjenester</t>
  </si>
  <si>
    <t>Mer bærekraftige varer eller tjenester</t>
  </si>
  <si>
    <t>Leveranse av varer eller tjenester med høyere kvalitet</t>
  </si>
  <si>
    <t>Implementering av nye eller forbedrede virksomhetsprosesser</t>
  </si>
  <si>
    <t>Ja, allerede skjedd</t>
  </si>
  <si>
    <t>Nei, men forventes på et senere tidspunkt</t>
  </si>
  <si>
    <t>Nei, og forventer heller ikke</t>
  </si>
  <si>
    <t>Vet Ikke</t>
  </si>
  <si>
    <t>Tabell 5 Tilfredshet med kommersielle resultater</t>
  </si>
  <si>
    <t>«Sett i ettertid, hvor fornøyd eller misfornøyd er bedriftene med de kommersielle resultatene i prosjektet?»</t>
  </si>
  <si>
    <t>Nøytral</t>
  </si>
  <si>
    <t>For tidlig å si*</t>
  </si>
  <si>
    <r>
      <t>Kilde</t>
    </r>
    <r>
      <rPr>
        <sz val="8"/>
        <color theme="1"/>
        <rFont val="Arial"/>
        <family val="2"/>
      </rPr>
      <t>: Samfunnsøkonomisk analyse, Samfunnsøkonomisk analyse og Møreforsking (2023)</t>
    </r>
  </si>
  <si>
    <t>Tabell 6 Økonomiske virkninger – Fireårsundersøkelsen (prosjekter avsluttet i 2018)</t>
  </si>
  <si>
    <t>«Har eller forventes prosjektet å resultere i …»</t>
  </si>
  <si>
    <t>Økte inntekter fra salg av varer og tjenester</t>
  </si>
  <si>
    <t>Økte inntekter (royalties) fra lisensiering til andre</t>
  </si>
  <si>
    <t>Reduserte kostnader</t>
  </si>
  <si>
    <r>
      <t>Kilde</t>
    </r>
    <r>
      <rPr>
        <sz val="8"/>
        <color theme="1"/>
        <rFont val="Arial"/>
        <family val="2"/>
      </rPr>
      <t>: Samfunnsøkonomisk analyse og Møreforsking</t>
    </r>
  </si>
  <si>
    <t>Tabell 7 Bedriftsøkonomisk avkastning, 4. års undersøkelsen, etter år prosjektene ble avsluttet</t>
  </si>
  <si>
    <t>Prosjektenes sluttår</t>
  </si>
  <si>
    <t>Antall som har besvart undersøkelsen</t>
  </si>
  <si>
    <t>Antall som har eller forventer kommersialisering</t>
  </si>
  <si>
    <t>Andel som har eller forventer kommersialisering</t>
  </si>
  <si>
    <r>
      <t xml:space="preserve">Antall besvarte med økonomiske anslag </t>
    </r>
    <r>
      <rPr>
        <vertAlign val="superscript"/>
        <sz val="10"/>
        <color theme="1"/>
        <rFont val="Calibri"/>
        <family val="2"/>
      </rPr>
      <t>1</t>
    </r>
  </si>
  <si>
    <t>Andel av besvarte som har gitt økonomiske anslag</t>
  </si>
  <si>
    <r>
      <t xml:space="preserve">Nåverdi avkastning (mrd. kroner) </t>
    </r>
    <r>
      <rPr>
        <vertAlign val="superscript"/>
        <sz val="10"/>
        <color theme="1"/>
        <rFont val="Calibri"/>
        <family val="2"/>
      </rPr>
      <t>2</t>
    </r>
  </si>
  <si>
    <t>17,2 (3,8)</t>
  </si>
  <si>
    <t>Figur 1 Bidrag til å løse store samfunnsutfordringer</t>
  </si>
  <si>
    <t>«Har prosjektet bidratt til kunnskapsutvikling og/eller teknologiutvikling for … (flere svar er mulig).»</t>
  </si>
  <si>
    <t>Kolonne1</t>
  </si>
  <si>
    <t>Fireårsundersøkelsen (avsluttet i 2017)</t>
  </si>
  <si>
    <t>Fireårsundersøkelsen (avsluttet i 2018)</t>
  </si>
  <si>
    <t>Fireårsundersøkelsen (avsluttet i 2019)</t>
  </si>
  <si>
    <t>Ettårsundersøkelsen (avsluttet i 2021)</t>
  </si>
  <si>
    <t>Ettårsundersøkelsen (avsluttet i 2022)</t>
  </si>
  <si>
    <t>Ettårsundersøkelsen (avsluttet i 2023)</t>
  </si>
  <si>
    <t>Reduserte utgifter i offentlig sektor</t>
  </si>
  <si>
    <t>Mer miljøvennlige og/eller effektive transportsystemer</t>
  </si>
  <si>
    <t>Bedre offentlige tjenester</t>
  </si>
  <si>
    <t>Tilpasning til klimaendringer</t>
  </si>
  <si>
    <t>Bedre helse / livskvalitet</t>
  </si>
  <si>
    <t>Økt sikkerhet / forebygging av ulykker</t>
  </si>
  <si>
    <t>Mer miljøvennlige og/eller effektive energisystemer</t>
  </si>
  <si>
    <t>Reduksjon i utslipp av klimagasser</t>
  </si>
  <si>
    <t>Sikrere eller mer bærekraftig forvaltning av ressurser og økosystemer</t>
  </si>
  <si>
    <t>Mer effektiv bruk eller gjenbruk av ressurser</t>
  </si>
  <si>
    <r>
      <t>Note</t>
    </r>
    <r>
      <rPr>
        <sz val="8"/>
        <color theme="1"/>
        <rFont val="Arial"/>
        <family val="2"/>
      </rPr>
      <t xml:space="preserve">: Respondentene kan krysse av for flere bidrag. Summen av andelene kan derfor overstige 100 pst. </t>
    </r>
  </si>
  <si>
    <r>
      <t xml:space="preserve">Kilde: </t>
    </r>
    <r>
      <rPr>
        <sz val="8"/>
        <color theme="1"/>
        <rFont val="Arial"/>
        <family val="2"/>
      </rPr>
      <t>Samfunnsøkonomisk analyse, Samfunnsøkonomisk analyse og Møreforsking (2023)</t>
    </r>
  </si>
  <si>
    <t xml:space="preserve">Tabell 4.6a Utviklingen i norsk retur og returandeler i årene 2016-2023. Per år isolert. </t>
  </si>
  <si>
    <t>Kilde: Norges forskningsråd basert på EU-kommisjonen, eCorda. Mai 2024.</t>
  </si>
  <si>
    <t>Millioner euro</t>
  </si>
  <si>
    <t>Returandel</t>
  </si>
  <si>
    <t xml:space="preserve">Datakilde: eCordas kontraktsdatabase (Kommisjonen). </t>
  </si>
  <si>
    <t>2016-2021 Horisont 2020 og 2021-2022 Horisont Europa</t>
  </si>
  <si>
    <t>År = Kontraktsignerings år (H2020) og søknadsfrist år (HEU)</t>
  </si>
  <si>
    <t>Ekskl. Euratom (H2020)</t>
  </si>
  <si>
    <t>Returandelen viser hvor stor andel av de utlyste midlene som er tildelt norske aktører</t>
  </si>
  <si>
    <t xml:space="preserve">Tabell 4.6.b Utviklingen i suksessrater i årene 2016-2023 for hhv. Norge og alle land.  Per år isolert. </t>
  </si>
  <si>
    <t>Søknader Norge</t>
  </si>
  <si>
    <t>Søknader alle land totalt</t>
  </si>
  <si>
    <t>År = søknadsfrist år</t>
  </si>
  <si>
    <t>Tabell 4.6c Norske resultater per delprogram  i Horisont Europa</t>
  </si>
  <si>
    <t>Program</t>
  </si>
  <si>
    <t xml:space="preserve">Norske midler i innstilte prosjekter 
(millioner euro) </t>
  </si>
  <si>
    <t>Norsk returandel (prosent)</t>
  </si>
  <si>
    <t>Innstilte prosjekter Norge (antall)</t>
  </si>
  <si>
    <t>Norsk suksessrate (prosent)</t>
  </si>
  <si>
    <t>Ranking norsk suksessrate over/under gj.snitt (pp)</t>
  </si>
  <si>
    <t>Fremragende forskning</t>
  </si>
  <si>
    <t>ERC  (Det europeiske forskningsrådet)</t>
  </si>
  <si>
    <t>MSCA  (Marie Skłodowska-Curie-aktiviteter)</t>
  </si>
  <si>
    <t>INFRA  (Forskningsinfrastruktur)</t>
  </si>
  <si>
    <t>Globale utfordringer og konkurransedyktig næringsliv</t>
  </si>
  <si>
    <t>CL1 (Helse)</t>
  </si>
  <si>
    <t>CL2 (Kultur, kreativitet og inkluderende samfunn)</t>
  </si>
  <si>
    <t>CL3 (Samfunnssikkerhet)</t>
  </si>
  <si>
    <t>CL4 (Digitalisering, næringsliv og romvirksomhet)</t>
  </si>
  <si>
    <t>CL5 (Klima, energi og mobilitet)</t>
  </si>
  <si>
    <t>CL6 (Mat, bioøkonomi, naturressurser, landbruk og miljø)</t>
  </si>
  <si>
    <t>Innovativt Europa</t>
  </si>
  <si>
    <t>Europeisk innovasjonsråd (EIC)</t>
  </si>
  <si>
    <t>Økosystemer for innovasjon (EIE)</t>
  </si>
  <si>
    <t>Det europeiske instituttet for innovasjon og teknologi (EIT)</t>
  </si>
  <si>
    <t xml:space="preserve">Bredere deltakelse og styrking av Det europeiske forskningsområdet </t>
  </si>
  <si>
    <t>Bredere deltakelse (WIDENING)</t>
  </si>
  <si>
    <t>Det europeiske forskningsområdet  (ERA)</t>
  </si>
  <si>
    <t xml:space="preserve">Totalt </t>
  </si>
  <si>
    <t>Datakilde: eCordas søknadsdatabase (Kommisjonen)</t>
  </si>
  <si>
    <t>Ekskl. 1.trinnssøknader ved totrinnsprosesser og ugyldige søknader</t>
  </si>
  <si>
    <t>Figur 4.6a Norske deltagelser i søknader til Horisont Europa fordelt på sektorene</t>
  </si>
  <si>
    <t>Antall deltagelser</t>
  </si>
  <si>
    <t>Forskningsrådet</t>
  </si>
  <si>
    <t>Ukjent</t>
  </si>
  <si>
    <t>Figur 4.6b Midler til Norge fra Horisont Europa fordelt på FoU-sektorene. I innstilte prosjekter.</t>
  </si>
  <si>
    <t>EU-midler</t>
  </si>
  <si>
    <t>Figur 4.6c Midler til Norge fra Horisont Europa normalisert mot FoU-årsverk per FoU-sektor. I innstilte prosjekter.</t>
  </si>
  <si>
    <t>Kilde: Norges forskningsråd basert på EU-kommisjonen, eCorda. Mai 2024. Kilde FoU årsverk: Statistisk sentralbyrå.</t>
  </si>
  <si>
    <t>Kilde: Statistisk sentralbyrå;</t>
  </si>
  <si>
    <t>13511: FoU-årsverk, etter sektor, statistikkvariabel og år. Statistikkbanken (ssb.no)</t>
  </si>
  <si>
    <r>
      <t>Figur 4.6c</t>
    </r>
    <r>
      <rPr>
        <b/>
        <sz val="11"/>
        <color rgb="FFC00000"/>
        <rFont val="IBM Plex Mono"/>
        <family val="2"/>
        <scheme val="minor"/>
      </rPr>
      <t xml:space="preserve"> </t>
    </r>
    <r>
      <rPr>
        <b/>
        <sz val="11"/>
        <color rgb="FF000000"/>
        <rFont val="IBM Plex Mono"/>
        <family val="2"/>
        <scheme val="minor"/>
      </rPr>
      <t>Midler til Norge fra Horisont Europa normalisert mot FoU-årsverk per FoU-sektor. I innstilte prosjekter.</t>
    </r>
  </si>
  <si>
    <t>Per FoU årsverk (euro)</t>
  </si>
  <si>
    <t>Tildelt fra EU (euro)</t>
  </si>
  <si>
    <t>FoU-årsverk</t>
  </si>
  <si>
    <t>UoH</t>
  </si>
  <si>
    <t>Institutter</t>
  </si>
  <si>
    <t>Tabell 4.6d Norske prosjektlederoller per ordning i ERC. I signerte prosjekter.</t>
  </si>
  <si>
    <t>Forskere fordelt på kjønn:</t>
  </si>
  <si>
    <t>Starting Grant</t>
  </si>
  <si>
    <t>Advanced Grant</t>
  </si>
  <si>
    <t>Consolidator Grant</t>
  </si>
  <si>
    <t>Proof of Concept</t>
  </si>
  <si>
    <t>Synergi Grants</t>
  </si>
  <si>
    <t>Fordeling</t>
  </si>
  <si>
    <t>Kvinner</t>
  </si>
  <si>
    <t>Menn</t>
  </si>
  <si>
    <t>Kvinneandel</t>
  </si>
  <si>
    <t>STG</t>
  </si>
  <si>
    <t>ADG</t>
  </si>
  <si>
    <t>COG</t>
  </si>
  <si>
    <t>POC</t>
  </si>
  <si>
    <t>SYG</t>
  </si>
  <si>
    <t>Antall forskere</t>
  </si>
  <si>
    <t>i %</t>
  </si>
  <si>
    <t>HE ERC: Resultater for 76 norske forskere (PI) hvor tilhørende organisasjon har en prosjektlederolle (koordinator). I signerte prosjekter.</t>
  </si>
  <si>
    <t>HORISONT: Resultater for Norge i samarbeid med andre land i innstilte prosjekter</t>
  </si>
  <si>
    <t>Innstilte prosjekter inkluderer søknader som har rykket fra reserve til kontrakt</t>
  </si>
  <si>
    <t>Ekskl. 1.trinnssøknader ved totrinnsprosesser og ugyldige søknader.</t>
  </si>
  <si>
    <t>Land (bokmål)</t>
  </si>
  <si>
    <t>Antall felles innstilte prosjekter med Norge</t>
  </si>
  <si>
    <t>Figur 4.6d Norges topp 20 samarbeidsland i Horisont Europa. I innstilte prosjekter.</t>
  </si>
  <si>
    <t>Tyskland</t>
  </si>
  <si>
    <t>Spania</t>
  </si>
  <si>
    <t>Italia</t>
  </si>
  <si>
    <t>Frankrike</t>
  </si>
  <si>
    <t>Nederland</t>
  </si>
  <si>
    <t>Belgia</t>
  </si>
  <si>
    <t>Storbritannia</t>
  </si>
  <si>
    <t>Hellas</t>
  </si>
  <si>
    <t>Danmark</t>
  </si>
  <si>
    <t>Portugal</t>
  </si>
  <si>
    <t>Sverige</t>
  </si>
  <si>
    <t>Finland</t>
  </si>
  <si>
    <t>Sveits</t>
  </si>
  <si>
    <t>Østerrike</t>
  </si>
  <si>
    <t>Irland</t>
  </si>
  <si>
    <t>Polen</t>
  </si>
  <si>
    <t>Tsjekkia</t>
  </si>
  <si>
    <t>Romania</t>
  </si>
  <si>
    <t>Slovenia</t>
  </si>
  <si>
    <t>Kypros</t>
  </si>
  <si>
    <t>Ungarn</t>
  </si>
  <si>
    <t>Estland</t>
  </si>
  <si>
    <t>Tyrkia</t>
  </si>
  <si>
    <t>Litauen</t>
  </si>
  <si>
    <t>USA</t>
  </si>
  <si>
    <t>Bulgaria</t>
  </si>
  <si>
    <t>Slovakia</t>
  </si>
  <si>
    <t>Latvia</t>
  </si>
  <si>
    <t>Luxembourg</t>
  </si>
  <si>
    <t>Israel</t>
  </si>
  <si>
    <t>Kroatia</t>
  </si>
  <si>
    <t>Island</t>
  </si>
  <si>
    <t>Serbia</t>
  </si>
  <si>
    <t>Ukraina</t>
  </si>
  <si>
    <t>Canada</t>
  </si>
  <si>
    <t>Malta</t>
  </si>
  <si>
    <t>Australia</t>
  </si>
  <si>
    <t>Sør-Afrika</t>
  </si>
  <si>
    <t>Japan</t>
  </si>
  <si>
    <t>Brasil</t>
  </si>
  <si>
    <t>Kina</t>
  </si>
  <si>
    <t>India</t>
  </si>
  <si>
    <t>Georgia</t>
  </si>
  <si>
    <t>Moldova</t>
  </si>
  <si>
    <t>Nord-Makedonia</t>
  </si>
  <si>
    <t>Etiopia</t>
  </si>
  <si>
    <t>Albania</t>
  </si>
  <si>
    <t>Sør-Korea</t>
  </si>
  <si>
    <t>Uganda</t>
  </si>
  <si>
    <t>Kenya</t>
  </si>
  <si>
    <t>Tunisia</t>
  </si>
  <si>
    <t>Tanzania</t>
  </si>
  <si>
    <t>Grønland</t>
  </si>
  <si>
    <t>Marokko</t>
  </si>
  <si>
    <t>Chile</t>
  </si>
  <si>
    <t>New Zealand</t>
  </si>
  <si>
    <t>Montenegro</t>
  </si>
  <si>
    <t>Thailand</t>
  </si>
  <si>
    <t>Ghana</t>
  </si>
  <si>
    <t>Færøyene</t>
  </si>
  <si>
    <t>Bosnia-Hercegovina</t>
  </si>
  <si>
    <t>Argentina</t>
  </si>
  <si>
    <t>Taiwan</t>
  </si>
  <si>
    <t>Kongo</t>
  </si>
  <si>
    <t>Nigeria</t>
  </si>
  <si>
    <t>Armenia</t>
  </si>
  <si>
    <t>Kapp Verde</t>
  </si>
  <si>
    <t>Rwanda</t>
  </si>
  <si>
    <t>Costa Rica</t>
  </si>
  <si>
    <t>De forente arabiske emirater</t>
  </si>
  <si>
    <t>Burkina Faso</t>
  </si>
  <si>
    <t>Senegal</t>
  </si>
  <si>
    <t>Zambia</t>
  </si>
  <si>
    <t>Mosambik</t>
  </si>
  <si>
    <t>Singapore</t>
  </si>
  <si>
    <t>Malaysia</t>
  </si>
  <si>
    <t>Peru</t>
  </si>
  <si>
    <t>Uruguay</t>
  </si>
  <si>
    <t>Vietnam</t>
  </si>
  <si>
    <t>Bangladesh</t>
  </si>
  <si>
    <t>Libanon</t>
  </si>
  <si>
    <t>Pakistan</t>
  </si>
  <si>
    <t>Benin</t>
  </si>
  <si>
    <t>Filippinene</t>
  </si>
  <si>
    <t>Monaco</t>
  </si>
  <si>
    <t>Colombia</t>
  </si>
  <si>
    <t>Egypt</t>
  </si>
  <si>
    <t>Saudi-Arabia</t>
  </si>
  <si>
    <t>Indonesia</t>
  </si>
  <si>
    <t>Kamerun</t>
  </si>
  <si>
    <t>Usbekistan</t>
  </si>
  <si>
    <t>Cuba</t>
  </si>
  <si>
    <t>Ecuador</t>
  </si>
  <si>
    <t>Hongkong</t>
  </si>
  <si>
    <t>Madagaskar</t>
  </si>
  <si>
    <t>Botswana</t>
  </si>
  <si>
    <t>Mali</t>
  </si>
  <si>
    <t>Ny-Caledonia</t>
  </si>
  <si>
    <t>Burundi</t>
  </si>
  <si>
    <t>Elfenbeinskysten</t>
  </si>
  <si>
    <t>Eswatini</t>
  </si>
  <si>
    <t>Guinea</t>
  </si>
  <si>
    <t>Marshalløyene</t>
  </si>
  <si>
    <t>Anguilla</t>
  </si>
  <si>
    <t>El Salvador</t>
  </si>
  <si>
    <t>Haiti</t>
  </si>
  <si>
    <t>Kambodsja</t>
  </si>
  <si>
    <t>Liechtenstein</t>
  </si>
  <si>
    <t>Palestina</t>
  </si>
  <si>
    <t>Panama</t>
  </si>
  <si>
    <t>Sri Lanka</t>
  </si>
  <si>
    <t>Niger</t>
  </si>
  <si>
    <t>Jordan</t>
  </si>
  <si>
    <t>Malawi</t>
  </si>
  <si>
    <t>Kirgisistan</t>
  </si>
  <si>
    <t>Namibia</t>
  </si>
  <si>
    <t>Sierra Leone</t>
  </si>
  <si>
    <t>Algerie</t>
  </si>
  <si>
    <t>Aserbajdsjan</t>
  </si>
  <si>
    <t>Kasakhstan</t>
  </si>
  <si>
    <t>Mauritius</t>
  </si>
  <si>
    <t>Mexico</t>
  </si>
  <si>
    <t>Russland</t>
  </si>
  <si>
    <t>Somalia</t>
  </si>
  <si>
    <t>Togo</t>
  </si>
  <si>
    <t>Zimbabwe</t>
  </si>
  <si>
    <t>Angola</t>
  </si>
  <si>
    <t>Bolivia</t>
  </si>
  <si>
    <t>Gambia</t>
  </si>
  <si>
    <t>Nepal</t>
  </si>
  <si>
    <t>San Marino</t>
  </si>
  <si>
    <t>Seychellene</t>
  </si>
  <si>
    <t>Tadsjikistan</t>
  </si>
  <si>
    <t>Bonaire, Sint Eustatius og Saba</t>
  </si>
  <si>
    <t>Den sentralafrikanske republikk</t>
  </si>
  <si>
    <t>Ekvatorial-Guinea</t>
  </si>
  <si>
    <t>Iran</t>
  </si>
  <si>
    <t>Jersey</t>
  </si>
  <si>
    <t>Laos</t>
  </si>
  <si>
    <t>Liberia</t>
  </si>
  <si>
    <t>Mauritania</t>
  </si>
  <si>
    <t>Mongolia</t>
  </si>
  <si>
    <t>São Tomé og Príncipe</t>
  </si>
  <si>
    <t>Sudan</t>
  </si>
  <si>
    <t>Sør-Sudan</t>
  </si>
  <si>
    <t>Trinidad og Tobago</t>
  </si>
  <si>
    <t>Venezuela</t>
  </si>
  <si>
    <t>Antall land: 148</t>
  </si>
  <si>
    <t>Figur 4.6e Finansiering per LTP-område, 2023. I millioner kroner.</t>
  </si>
  <si>
    <t>Kilde: Norges forskningsråd og EU-kommisjonen, eCorda. August 2024. Periodiserte beløp.</t>
  </si>
  <si>
    <t xml:space="preserve">Uttrekk 28.08.2024.EU-prosjektene er merket per desember 2023. </t>
  </si>
  <si>
    <t>EU</t>
  </si>
  <si>
    <t xml:space="preserve">EU andel </t>
  </si>
  <si>
    <t>LTP3 Samfunnssikkerhet og beredskap</t>
  </si>
  <si>
    <t>LTP3 Tillit og fellesskap</t>
  </si>
  <si>
    <t>LTP3 Helse</t>
  </si>
  <si>
    <t>LTP3 Hav og kyst</t>
  </si>
  <si>
    <t>LTP3 Klima, miljø og energi</t>
  </si>
  <si>
    <t>LTP3 Høy kvalitet og tilgjengelighet</t>
  </si>
  <si>
    <t>LTP3 Muliggjørende og industrielle teknologier</t>
  </si>
  <si>
    <t>LTP3 Styrket konkurransekraft og innovasjonsevne</t>
  </si>
  <si>
    <t>NB: Disse hovedaktivitetene/aktivitetene er trukket ut ved beregningen av beløpet fra Forskningsrådet, for at midlene fra Forskningsrådet skal være sammenlignbare med midlene fra EU:</t>
  </si>
  <si>
    <t>Hovedaktivitet/Budsjettformål</t>
  </si>
  <si>
    <t>Aktivitet</t>
  </si>
  <si>
    <t>Basisbevilgninger</t>
  </si>
  <si>
    <t>foruten aktiviteten Nasj. Sats.forskn. infrastruktur som er Forskningsrådets eget infrastrukturprogram som har stort budsjett</t>
  </si>
  <si>
    <t>Internasjonale nettverkstiltak</t>
  </si>
  <si>
    <t>Strategisk institusjonsstøtte</t>
  </si>
  <si>
    <t>Systemtiltak</t>
  </si>
  <si>
    <t>Vitenskapelig utstyr, databaser, samlinger</t>
  </si>
  <si>
    <t>Resultater for panoramalandene isolert og i samarbeid med Norge i innstilte prosjekter i Horisont Europa</t>
  </si>
  <si>
    <t>Land</t>
  </si>
  <si>
    <t xml:space="preserve">Antall prosjekter </t>
  </si>
  <si>
    <t>Antall i felles prosjekter med Norge</t>
  </si>
  <si>
    <t>Andel av prosjektene i samarbeid med Norge</t>
  </si>
  <si>
    <t>Antall deltakelser i felles prosjekter med Norge</t>
  </si>
  <si>
    <t>IN</t>
  </si>
  <si>
    <t>NFR</t>
  </si>
  <si>
    <t>SKF</t>
  </si>
  <si>
    <t>Siva</t>
  </si>
  <si>
    <t>RFF</t>
  </si>
  <si>
    <t>Antall foretak</t>
  </si>
  <si>
    <t>Andel</t>
  </si>
  <si>
    <t>Antall ansatte</t>
  </si>
  <si>
    <t>0-4 ansatte</t>
  </si>
  <si>
    <t>5-9 ansatte</t>
  </si>
  <si>
    <t>10-19 ansatte</t>
  </si>
  <si>
    <t>20-49 ansatte</t>
  </si>
  <si>
    <t>50-149 ansatte</t>
  </si>
  <si>
    <t>150+ ansatte</t>
  </si>
  <si>
    <t>Endring i andel foretak  2018-23</t>
  </si>
  <si>
    <t>Sum (bør være 0)</t>
  </si>
  <si>
    <t>Alder</t>
  </si>
  <si>
    <t>0-2 år</t>
  </si>
  <si>
    <t>3-5 år</t>
  </si>
  <si>
    <t>6-9 år</t>
  </si>
  <si>
    <t>10-14 år</t>
  </si>
  <si>
    <t>15+ år</t>
  </si>
  <si>
    <t>Endring i sammensetning av foretak med bevilgning etter virkemiddelaktør og foretakets alder mellom 2018 og 2023. Prosentpoeng</t>
  </si>
  <si>
    <t>Foretakets alder</t>
  </si>
  <si>
    <t>Figur 4.5e</t>
  </si>
  <si>
    <t>Fylke</t>
  </si>
  <si>
    <t>Vestlandet</t>
  </si>
  <si>
    <t>Trøndelag</t>
  </si>
  <si>
    <t>Nordland</t>
  </si>
  <si>
    <t>Troms</t>
  </si>
  <si>
    <t>Finnmark</t>
  </si>
  <si>
    <t>Figur4.5f</t>
  </si>
  <si>
    <t>Endring i sammensetning av foretak med bevilgning etter virkemiddelaktør og fylke mellom 2018 og 2023. Prosentpoeng</t>
  </si>
  <si>
    <t>Region</t>
  </si>
  <si>
    <t>Næringsgruppe</t>
  </si>
  <si>
    <t>G01:Jordbruk og landbruksbasert næringsmiddelindustri</t>
  </si>
  <si>
    <t>G02:Skog og treindustri</t>
  </si>
  <si>
    <t>G03:Fiskeri, havbruk og fiskeribasert næringsmiddelindustri</t>
  </si>
  <si>
    <t>G04:Petroleum, inkl. forsyning, boring og rørtransport</t>
  </si>
  <si>
    <t>G05:Petroleumsrettet leverandørindustri</t>
  </si>
  <si>
    <t>G06:Prosessindustri</t>
  </si>
  <si>
    <t>G07:Maskin og teknologiindustri</t>
  </si>
  <si>
    <t>G08:Biotek og helseindustri</t>
  </si>
  <si>
    <t>G09:Annen vareproduserende industri og bergverk</t>
  </si>
  <si>
    <t>G10:Energiproduksjon og distribusjon</t>
  </si>
  <si>
    <t>G11:Vann og avfallshåndtering</t>
  </si>
  <si>
    <t>G12:Bygg, anlegg og eiendomsforvaltning</t>
  </si>
  <si>
    <t>G13:Detaljhandel, inkl. tilhørende engros og bilhandel</t>
  </si>
  <si>
    <t>G14:Transport og logistikk, ekskl. persontransport</t>
  </si>
  <si>
    <t>G15:Reiseliv</t>
  </si>
  <si>
    <t>G16:Kultur og underholdning</t>
  </si>
  <si>
    <t>G17:Telekommunikasjon og IT</t>
  </si>
  <si>
    <t>G18:Finansiering og forsikring</t>
  </si>
  <si>
    <t>G19:Faglig vitenskapelig tjenesteyting</t>
  </si>
  <si>
    <t>G20:Annen forretningsmessig tjenesteyting</t>
  </si>
  <si>
    <t>G21:Administrasjon, utdanning og medlemsorganisasjoner</t>
  </si>
  <si>
    <t>G22:Helse og omsorgstjenester</t>
  </si>
  <si>
    <t>G23:Annen personrettet tjenesteyting</t>
  </si>
  <si>
    <t>G99:Uoppgitt</t>
  </si>
  <si>
    <t>I alt</t>
  </si>
  <si>
    <t>Figur 4.5h</t>
  </si>
  <si>
    <t>Endring i sammensetning av foretak med bevilgning etter virkemiddelaktør og foretakets hovednæring mellom 2018 og 2023. Prosentpoeng</t>
  </si>
  <si>
    <t>Foretakets hovednæring</t>
  </si>
  <si>
    <t>Jordbruk og landbruksbasert næringsmiddelindustri</t>
  </si>
  <si>
    <t>Fiskeri, havbruk og fiskeribasert næringsmiddelindustri</t>
  </si>
  <si>
    <t>Prosessindustri</t>
  </si>
  <si>
    <t>Maskin og teknologiindustri</t>
  </si>
  <si>
    <t>Biotek og helseindustri</t>
  </si>
  <si>
    <t>Bygg, anlegg og eiendomsforvaltning</t>
  </si>
  <si>
    <t>Detaljhandel, inkl. tilhørende engros og bilhandel</t>
  </si>
  <si>
    <t>Reiseliv</t>
  </si>
  <si>
    <t>Telekommunikasjon og IT</t>
  </si>
  <si>
    <t>Faglig vitenskapelig tjenesteyting</t>
  </si>
  <si>
    <t>Andre næringer</t>
  </si>
  <si>
    <t>Anslått grunnfinansiering av FoU for universiteter og høgskoler , helseforetak og forskningsinstitutter. Mill. kroner 2024</t>
  </si>
  <si>
    <t>Type institusjon/finansiering</t>
  </si>
  <si>
    <t>Mill. kr</t>
  </si>
  <si>
    <t>Institutter underlagt retningslinjer for statlig grunnbevilgning</t>
  </si>
  <si>
    <t>Retur-EU</t>
  </si>
  <si>
    <t>Øvrige institutter med FoU</t>
  </si>
  <si>
    <t>Universiteter og høgskoler</t>
  </si>
  <si>
    <t>Helseforetak, øremerket tilskudd</t>
  </si>
  <si>
    <t>Helseforetak, del av rammebevilgningen</t>
  </si>
  <si>
    <t>Sum "grunnfinansiering"</t>
  </si>
  <si>
    <t xml:space="preserve">"Øvrige institutter med FoU" omfatter forvaltningsinstituttene og Simula ("gruppe 2-institutter"): </t>
  </si>
  <si>
    <t>Arkivverket</t>
  </si>
  <si>
    <t>Folkehelseinstituttet</t>
  </si>
  <si>
    <t>Forsvarets forskningsinstitutt</t>
  </si>
  <si>
    <t>Havforskningsinstituttet</t>
  </si>
  <si>
    <t>Meteorologisk institutt</t>
  </si>
  <si>
    <t>Nasjonalbiblioteket</t>
  </si>
  <si>
    <t>Norges geologiske undersøkelse</t>
  </si>
  <si>
    <t>Norges vassdrags- og enerigdirektorat</t>
  </si>
  <si>
    <t>Norsk Polarinstitutt</t>
  </si>
  <si>
    <t>Simula</t>
  </si>
  <si>
    <t>Statens arbeidsmiljøinstitutt</t>
  </si>
  <si>
    <t>Statistisk sentralbyrå</t>
  </si>
  <si>
    <t>Nominell utvikling i grunnfinansieringen</t>
  </si>
  <si>
    <t>Summer av Totalbevilgning (mill. kr)</t>
  </si>
  <si>
    <t>Kolonneetiketter</t>
  </si>
  <si>
    <t>Radetiketter</t>
  </si>
  <si>
    <t>Totalsum</t>
  </si>
  <si>
    <t>Forskningsrådet nominelt</t>
  </si>
  <si>
    <t>Forskningsrådet (ekskl. grunnfinansiering institutter)</t>
  </si>
  <si>
    <t xml:space="preserve">Basisbevilgninger til universiteter og høgskoler, grunnbevilgninger til forskningsinstitutter under retningslinjer for statlig grunnbevilgning </t>
  </si>
  <si>
    <t>og forskningstilskuddet til regionale helseforetak.  Bevilgninger i saldert budsjett (blå bok). 2012-2024. (2012=100)</t>
  </si>
  <si>
    <t>Sektor</t>
  </si>
  <si>
    <t>Utvikling i grunnfinansiering, prisjustert med indeks for næring 72 (Faste 2015-priser)</t>
  </si>
  <si>
    <t>Indeks (næring 72)</t>
  </si>
  <si>
    <t>og forskningstilskuddet til regionale helseforetak. Prisjusterte bevilgninger i saldert budsjett (blå bok). 2012-2024. (2012=100)</t>
  </si>
  <si>
    <t>Helseforetak (øremerket)</t>
  </si>
  <si>
    <t>Instituttsektor (retningslinjer)</t>
  </si>
  <si>
    <t>UoH-sektor (total rammebevilgning)</t>
  </si>
  <si>
    <t>Figur 1 Antall utenlandsopphold (telling av gjennomføringsland etter start-år for opphold)</t>
  </si>
  <si>
    <t>Figur 2. Utenlandsstipendiater etter stillingstype og kjønn. Alle godkjente søknader.</t>
  </si>
  <si>
    <t>Ph.D.</t>
  </si>
  <si>
    <t>Postdoc</t>
  </si>
  <si>
    <t>Unge talenter</t>
  </si>
  <si>
    <t>Kvinne</t>
  </si>
  <si>
    <t>Mann</t>
  </si>
  <si>
    <t xml:space="preserve">Figur 3. Aldersfordeling ved utreise, phd og postdoc </t>
  </si>
  <si>
    <t>Alder ved utreise, phd.</t>
  </si>
  <si>
    <t>Alder ved utreise, postdoc</t>
  </si>
  <si>
    <t>Figur 4a og b Andel utenlandsstipend, etter fagområde. Alle godkjente søknader for doktorgradsstipendiater i perioden 2017 - juni 2024. Kategorien Forskningsrådet totalt viser fordelingen av alle Forskningsrådsfinansierte doktorgradsstipendiater (potensielle søkere), etter fagområde for prosjektet de er tilknyttet (2023) (Forskningsrådet i tall).</t>
  </si>
  <si>
    <t>phd utenlandsstipend</t>
  </si>
  <si>
    <t>phd Forskningsrådet totalt</t>
  </si>
  <si>
    <t>postdoktor utenlandsstipend</t>
  </si>
  <si>
    <t>postdoktor Forskningsrådet totalt</t>
  </si>
  <si>
    <t>Oppholdsland</t>
  </si>
  <si>
    <t>Antall opphold</t>
  </si>
  <si>
    <t>Andel opphold</t>
  </si>
  <si>
    <t>Fransk Polynesia</t>
  </si>
  <si>
    <t>Myanmar</t>
  </si>
  <si>
    <t>Figur 6a og b Utenlandsoppholdets fagområde etter verdensdel for oppholdslandet. Opphold med oppstart 2017-2023.</t>
  </si>
  <si>
    <t>Afrika</t>
  </si>
  <si>
    <t>Asia</t>
  </si>
  <si>
    <t>Europa</t>
  </si>
  <si>
    <t>Nord-Amerika</t>
  </si>
  <si>
    <t>Oseania</t>
  </si>
  <si>
    <t>Sør-Amerika</t>
  </si>
  <si>
    <t>Figur 7. Utenlandsopphold i Panoramalandene. Opphold med oppstart 2017-2023.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</si>
</sst>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0.0\ %"/>
    <numFmt numFmtId="166" formatCode="#,##0.0"/>
    <numFmt numFmtId="167" formatCode="d&quot;. &quot;mmmm\ yyyy"/>
    <numFmt numFmtId="168" formatCode="_-* #,##0.0_-;\-* #,##0.0_-;_-* &quot;-&quot;??_-;_-@_-"/>
    <numFmt numFmtId="169" formatCode="0.0_ ;\-0.0\ "/>
    <numFmt numFmtId="170" formatCode="_-* #,##0_-;\-* #,##0_-;_-* &quot;-&quot;??_-;_-@_-"/>
    <numFmt numFmtId="171" formatCode="#,##0.0;\-#,##0.0"/>
    <numFmt numFmtId="172" formatCode="_ * #,##0.00_ ;_ * \-#,##0.00_ ;_ * &quot;-&quot;??_ ;_ @_ "/>
    <numFmt numFmtId="173" formatCode="_ * #,##0_ ;_ * \-#,##0_ ;_ * &quot;-&quot;??_ ;_ @_ "/>
    <numFmt numFmtId="174" formatCode="#,##0%"/>
    <numFmt numFmtId="175" formatCode="0.000"/>
    <numFmt numFmtId="176" formatCode="0.000000"/>
  </numFmts>
  <fonts count="108" x14ac:knownFonts="1">
    <font>
      <sz val="11"/>
      <color theme="1"/>
      <name val="IBM Plex Mono"/>
      <family val="2"/>
      <scheme val="minor"/>
    </font>
    <font>
      <sz val="11"/>
      <color theme="1"/>
      <name val="IBM Plex Mono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FF0000"/>
      <name val="IBM Plex Mono"/>
      <family val="2"/>
      <scheme val="minor"/>
    </font>
    <font>
      <b/>
      <sz val="11"/>
      <color theme="1"/>
      <name val="IBM Plex Mono"/>
      <family val="2"/>
      <scheme val="minor"/>
    </font>
    <font>
      <sz val="10"/>
      <color rgb="FF0033CC"/>
      <name val="Arial"/>
      <family val="2"/>
    </font>
    <font>
      <b/>
      <sz val="11"/>
      <color rgb="FF333333"/>
      <name val="IBM Plex Mono"/>
      <family val="2"/>
      <scheme val="minor"/>
    </font>
    <font>
      <sz val="10"/>
      <color rgb="FF000000"/>
      <name val="IBM Plex Mono"/>
      <family val="2"/>
      <scheme val="minor"/>
    </font>
    <font>
      <b/>
      <sz val="10"/>
      <color rgb="FF000000"/>
      <name val="IBM Plex Mono"/>
      <family val="2"/>
      <scheme val="minor"/>
    </font>
    <font>
      <b/>
      <sz val="10"/>
      <name val="IBM Plex Mono"/>
      <family val="2"/>
      <scheme val="minor"/>
    </font>
    <font>
      <sz val="10"/>
      <name val="IBM Plex Mono"/>
      <family val="2"/>
      <scheme val="minor"/>
    </font>
    <font>
      <i/>
      <sz val="8"/>
      <color rgb="FF000000"/>
      <name val="IBM Plex Mono"/>
      <family val="2"/>
      <scheme val="minor"/>
    </font>
    <font>
      <sz val="9"/>
      <color rgb="FF333333"/>
      <name val="Arial"/>
      <family val="2"/>
    </font>
    <font>
      <b/>
      <sz val="11"/>
      <color rgb="FF000000"/>
      <name val="IBM Plex Mono"/>
      <family val="2"/>
      <scheme val="minor"/>
    </font>
    <font>
      <b/>
      <sz val="11"/>
      <color rgb="FF000000"/>
      <name val="Arial"/>
      <family val="2"/>
    </font>
    <font>
      <sz val="8"/>
      <color rgb="FF0033CC"/>
      <name val="Arial"/>
      <family val="2"/>
    </font>
    <font>
      <i/>
      <sz val="9"/>
      <color theme="8" tint="-0.249977111117893"/>
      <name val="Arial"/>
      <family val="2"/>
    </font>
    <font>
      <b/>
      <sz val="12"/>
      <name val="IBM Plex Mono"/>
      <family val="2"/>
      <scheme val="minor"/>
    </font>
    <font>
      <b/>
      <sz val="12"/>
      <color rgb="FF333333"/>
      <name val="IBM Plex Mono"/>
      <family val="2"/>
      <scheme val="minor"/>
    </font>
    <font>
      <sz val="9"/>
      <color rgb="FF333333"/>
      <name val="IBM Plex Mono"/>
      <family val="2"/>
      <scheme val="minor"/>
    </font>
    <font>
      <b/>
      <i/>
      <sz val="10"/>
      <name val="IBM Plex Mono"/>
      <family val="2"/>
      <scheme val="minor"/>
    </font>
    <font>
      <i/>
      <sz val="10"/>
      <name val="IBM Plex Mono"/>
      <family val="2"/>
      <scheme val="minor"/>
    </font>
    <font>
      <sz val="10"/>
      <color rgb="FFFF0000"/>
      <name val="IBM Plex Mono"/>
      <family val="2"/>
      <scheme val="minor"/>
    </font>
    <font>
      <i/>
      <sz val="10"/>
      <color rgb="FFFF0000"/>
      <name val="IBM Plex Mono"/>
      <family val="2"/>
      <scheme val="minor"/>
    </font>
    <font>
      <i/>
      <sz val="8"/>
      <name val="Arial"/>
      <family val="2"/>
    </font>
    <font>
      <i/>
      <sz val="8"/>
      <color rgb="FF333333"/>
      <name val="Arial"/>
      <family val="2"/>
    </font>
    <font>
      <i/>
      <sz val="8"/>
      <color rgb="FF333333"/>
      <name val="IBM Plex Mono"/>
      <family val="2"/>
      <scheme val="minor"/>
    </font>
    <font>
      <sz val="9"/>
      <name val="Arial"/>
      <family val="2"/>
    </font>
    <font>
      <b/>
      <sz val="10"/>
      <color rgb="FFFF66CC"/>
      <name val="Arial"/>
      <family val="2"/>
    </font>
    <font>
      <b/>
      <sz val="11"/>
      <name val="IBM Plex Mono"/>
      <family val="2"/>
      <scheme val="minor"/>
    </font>
    <font>
      <sz val="8"/>
      <color rgb="FFFF0000"/>
      <name val="IBM Plex Mono"/>
      <family val="2"/>
      <scheme val="minor"/>
    </font>
    <font>
      <u/>
      <sz val="11"/>
      <color theme="10"/>
      <name val="IBM Plex Mono"/>
      <family val="2"/>
      <scheme val="minor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i/>
      <sz val="10"/>
      <color rgb="FF7030A0"/>
      <name val="IBM Plex Mono"/>
      <family val="2"/>
      <scheme val="minor"/>
    </font>
    <font>
      <sz val="9"/>
      <color rgb="FF7030A0"/>
      <name val="Arial"/>
      <family val="2"/>
    </font>
    <font>
      <i/>
      <sz val="11"/>
      <color rgb="FF7030A0"/>
      <name val="IBM Plex Mono"/>
      <family val="2"/>
      <scheme val="minor"/>
    </font>
    <font>
      <u/>
      <sz val="11"/>
      <color theme="10"/>
      <name val="Calibri"/>
      <family val="2"/>
    </font>
    <font>
      <b/>
      <sz val="11"/>
      <color rgb="FFC00000"/>
      <name val="IBM Plex Mono"/>
      <family val="2"/>
      <scheme val="minor"/>
    </font>
    <font>
      <b/>
      <sz val="10"/>
      <color theme="3"/>
      <name val="IBM Plex Mono"/>
      <family val="2"/>
      <scheme val="minor"/>
    </font>
    <font>
      <sz val="10"/>
      <color rgb="FF7030A0"/>
      <name val="IBM Plex Mono"/>
      <family val="2"/>
      <scheme val="minor"/>
    </font>
    <font>
      <sz val="10"/>
      <color theme="3"/>
      <name val="IBM Plex Mono"/>
      <family val="2"/>
      <scheme val="minor"/>
    </font>
    <font>
      <sz val="10"/>
      <color theme="0" tint="-0.249977111117893"/>
      <name val="Arial"/>
      <family val="2"/>
    </font>
    <font>
      <sz val="10"/>
      <color rgb="FF333333"/>
      <name val="Arial"/>
      <family val="2"/>
    </font>
    <font>
      <i/>
      <sz val="10"/>
      <color rgb="FF000000"/>
      <name val="Arial"/>
      <family val="2"/>
    </font>
    <font>
      <sz val="10"/>
      <color theme="8" tint="-0.499984740745262"/>
      <name val="Arial"/>
      <family val="2"/>
    </font>
    <font>
      <b/>
      <i/>
      <sz val="10"/>
      <color rgb="FF000000"/>
      <name val="IBM Plex Mono"/>
      <family val="2"/>
      <scheme val="minor"/>
    </font>
    <font>
      <b/>
      <i/>
      <sz val="10"/>
      <color theme="8" tint="-0.499984740745262"/>
      <name val="IBM Plex Mono"/>
      <family val="2"/>
      <scheme val="minor"/>
    </font>
    <font>
      <i/>
      <sz val="10"/>
      <color rgb="FF000000"/>
      <name val="IBM Plex Mono"/>
      <family val="2"/>
      <scheme val="minor"/>
    </font>
    <font>
      <i/>
      <sz val="10"/>
      <color theme="8" tint="-0.499984740745262"/>
      <name val="IBM Plex Mono"/>
      <family val="2"/>
      <scheme val="minor"/>
    </font>
    <font>
      <sz val="10"/>
      <color theme="1"/>
      <name val="IBM Plex Mono"/>
      <family val="2"/>
      <scheme val="minor"/>
    </font>
    <font>
      <i/>
      <sz val="9"/>
      <color rgb="FF000000"/>
      <name val="IBM Plex Mono"/>
      <family val="2"/>
      <scheme val="minor"/>
    </font>
    <font>
      <sz val="10"/>
      <color rgb="FFFF0000"/>
      <name val="Arial"/>
      <family val="2"/>
    </font>
    <font>
      <b/>
      <sz val="9"/>
      <color rgb="FFFFFFFF"/>
      <name val="IBM Plex Mono"/>
      <family val="2"/>
      <scheme val="minor"/>
    </font>
    <font>
      <b/>
      <sz val="10"/>
      <color rgb="FF333333"/>
      <name val="IBM Plex Mono"/>
      <family val="2"/>
      <scheme val="minor"/>
    </font>
    <font>
      <sz val="10"/>
      <color rgb="FF333333"/>
      <name val="IBM Plex Mono"/>
      <family val="2"/>
      <scheme val="minor"/>
    </font>
    <font>
      <b/>
      <sz val="10"/>
      <color rgb="FF333333"/>
      <name val="Arial"/>
      <family val="2"/>
    </font>
    <font>
      <i/>
      <sz val="9"/>
      <color rgb="FF333333"/>
      <name val="IBM Plex Mono"/>
      <family val="2"/>
      <scheme val="minor"/>
    </font>
    <font>
      <sz val="9"/>
      <color rgb="FFC00000"/>
      <name val="IBM Plex Mono"/>
      <family val="2"/>
      <scheme val="minor"/>
    </font>
    <font>
      <b/>
      <sz val="9"/>
      <color rgb="FFFFFFFF"/>
      <name val="Arial"/>
      <family val="2"/>
    </font>
    <font>
      <sz val="8"/>
      <name val="IBM Plex Mono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name val="IBM Plex Mono"/>
      <family val="2"/>
      <scheme val="minor"/>
    </font>
    <font>
      <sz val="11"/>
      <name val="IBM Plex Mono"/>
      <family val="2"/>
      <scheme val="minor"/>
    </font>
    <font>
      <b/>
      <sz val="9"/>
      <color rgb="FF333333"/>
      <name val="IBM Plex Mono"/>
      <family val="2"/>
      <scheme val="minor"/>
    </font>
    <font>
      <sz val="9"/>
      <color theme="1"/>
      <name val="IBM Plex Mono"/>
      <family val="2"/>
      <scheme val="minor"/>
    </font>
    <font>
      <sz val="9"/>
      <color theme="4" tint="-0.249977111117893"/>
      <name val="IBM Plex Mono"/>
      <family val="2"/>
      <scheme val="minor"/>
    </font>
    <font>
      <sz val="10"/>
      <color theme="8" tint="-0.499984740745262"/>
      <name val="Arial Narrow"/>
      <family val="2"/>
    </font>
    <font>
      <b/>
      <i/>
      <sz val="9"/>
      <color rgb="FFFFFFFF"/>
      <name val="IBM Plex Mono"/>
      <family val="2"/>
      <scheme val="minor"/>
    </font>
    <font>
      <i/>
      <sz val="9"/>
      <name val="IBM Plex Mono"/>
      <family val="2"/>
      <scheme val="minor"/>
    </font>
    <font>
      <b/>
      <i/>
      <sz val="10"/>
      <color rgb="FF294A66"/>
      <name val="Arial"/>
      <family val="2"/>
    </font>
    <font>
      <b/>
      <sz val="10"/>
      <color rgb="FF000000"/>
      <name val="Calibri Light"/>
      <family val="2"/>
    </font>
    <font>
      <i/>
      <sz val="10"/>
      <color theme="1"/>
      <name val="Calibri Light"/>
      <family val="2"/>
    </font>
    <font>
      <i/>
      <vertAlign val="superscript"/>
      <sz val="10"/>
      <color theme="1"/>
      <name val="Calibri Light"/>
      <family val="2"/>
    </font>
    <font>
      <vertAlign val="superscript"/>
      <sz val="8"/>
      <color theme="1"/>
      <name val="Arial"/>
      <family val="2"/>
    </font>
    <font>
      <i/>
      <sz val="9"/>
      <color rgb="FF294A66"/>
      <name val="Arial"/>
      <family val="2"/>
    </font>
    <font>
      <b/>
      <i/>
      <sz val="10"/>
      <color rgb="FF000000"/>
      <name val="Calibri Light"/>
      <family val="2"/>
    </font>
    <font>
      <b/>
      <i/>
      <sz val="9"/>
      <color rgb="FF000000"/>
      <name val="Calibri Light"/>
      <family val="2"/>
    </font>
    <font>
      <b/>
      <i/>
      <sz val="10"/>
      <color theme="1"/>
      <name val="Calibri Light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2"/>
      <color rgb="FF1F1F1F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1"/>
      <name val="Calibri"/>
      <family val="2"/>
    </font>
    <font>
      <sz val="8"/>
      <color rgb="FF000000"/>
      <name val="Calibri"/>
      <family val="2"/>
    </font>
    <font>
      <u/>
      <sz val="11"/>
      <color theme="1"/>
      <name val="IBM Plex Mono"/>
      <family val="2"/>
      <scheme val="minor"/>
    </font>
    <font>
      <sz val="9"/>
      <color rgb="FF000000"/>
      <name val="Calibri"/>
      <family val="2"/>
    </font>
    <font>
      <b/>
      <sz val="10"/>
      <color theme="1"/>
      <name val="Arial"/>
    </font>
    <font>
      <b/>
      <sz val="11"/>
      <color theme="1"/>
      <name val="IBM Plex Mono"/>
      <family val="3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1D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/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3877A6"/>
      </right>
      <top style="thin">
        <color rgb="FFCAC9D9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0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4" fillId="0" borderId="0" applyBorder="0"/>
    <xf numFmtId="0" fontId="50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0" fillId="0" borderId="0"/>
  </cellStyleXfs>
  <cellXfs count="416">
    <xf numFmtId="0" fontId="0" fillId="0" borderId="0" xfId="0"/>
    <xf numFmtId="0" fontId="3" fillId="0" borderId="0" xfId="1" applyFont="1"/>
    <xf numFmtId="0" fontId="2" fillId="0" borderId="0" xfId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0" xfId="1" applyFont="1"/>
    <xf numFmtId="164" fontId="5" fillId="0" borderId="0" xfId="1" applyNumberFormat="1" applyFont="1"/>
    <xf numFmtId="2" fontId="2" fillId="0" borderId="0" xfId="1" applyNumberFormat="1"/>
    <xf numFmtId="164" fontId="2" fillId="0" borderId="0" xfId="1" applyNumberForma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Continuous" wrapText="1"/>
    </xf>
    <xf numFmtId="0" fontId="5" fillId="0" borderId="0" xfId="1" applyFont="1"/>
    <xf numFmtId="2" fontId="5" fillId="0" borderId="0" xfId="1" applyNumberFormat="1" applyFont="1"/>
    <xf numFmtId="0" fontId="7" fillId="0" borderId="0" xfId="2" applyFont="1" applyAlignment="1">
      <alignment horizontal="left"/>
    </xf>
    <xf numFmtId="0" fontId="1" fillId="0" borderId="0" xfId="2"/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horizontal="right" wrapText="1"/>
    </xf>
    <xf numFmtId="0" fontId="9" fillId="0" borderId="0" xfId="2" applyFont="1"/>
    <xf numFmtId="164" fontId="9" fillId="0" borderId="0" xfId="2" applyNumberFormat="1" applyFont="1"/>
    <xf numFmtId="165" fontId="9" fillId="0" borderId="0" xfId="3" applyNumberFormat="1" applyFont="1"/>
    <xf numFmtId="9" fontId="1" fillId="0" borderId="0" xfId="3" applyFont="1"/>
    <xf numFmtId="165" fontId="5" fillId="0" borderId="0" xfId="3" applyNumberFormat="1" applyFont="1"/>
    <xf numFmtId="9" fontId="1" fillId="0" borderId="0" xfId="2" applyNumberFormat="1"/>
    <xf numFmtId="9" fontId="5" fillId="0" borderId="0" xfId="4" applyFont="1"/>
    <xf numFmtId="1" fontId="1" fillId="0" borderId="0" xfId="2" applyNumberFormat="1"/>
    <xf numFmtId="9" fontId="0" fillId="0" borderId="0" xfId="4" applyFont="1"/>
    <xf numFmtId="165" fontId="0" fillId="0" borderId="0" xfId="4" applyNumberFormat="1" applyFont="1"/>
    <xf numFmtId="164" fontId="1" fillId="0" borderId="0" xfId="2" applyNumberFormat="1"/>
    <xf numFmtId="0" fontId="1" fillId="0" borderId="0" xfId="2" applyAlignment="1">
      <alignment horizontal="left"/>
    </xf>
    <xf numFmtId="0" fontId="3" fillId="0" borderId="0" xfId="5" applyFont="1"/>
    <xf numFmtId="0" fontId="6" fillId="0" borderId="0" xfId="5"/>
    <xf numFmtId="0" fontId="4" fillId="0" borderId="0" xfId="5" applyFont="1"/>
    <xf numFmtId="0" fontId="5" fillId="0" borderId="0" xfId="5" applyFont="1" applyAlignment="1">
      <alignment horizontal="left"/>
    </xf>
    <xf numFmtId="166" fontId="5" fillId="0" borderId="0" xfId="5" applyNumberFormat="1" applyFont="1"/>
    <xf numFmtId="3" fontId="6" fillId="0" borderId="0" xfId="5" applyNumberFormat="1"/>
    <xf numFmtId="9" fontId="6" fillId="0" borderId="0" xfId="5" applyNumberFormat="1" applyAlignment="1">
      <alignment horizontal="right" indent="1"/>
    </xf>
    <xf numFmtId="0" fontId="5" fillId="0" borderId="1" xfId="5" applyFont="1" applyBorder="1" applyAlignment="1">
      <alignment horizontal="left"/>
    </xf>
    <xf numFmtId="166" fontId="5" fillId="0" borderId="1" xfId="5" applyNumberFormat="1" applyFont="1" applyBorder="1"/>
    <xf numFmtId="3" fontId="5" fillId="0" borderId="0" xfId="5" applyNumberFormat="1" applyFont="1"/>
    <xf numFmtId="0" fontId="11" fillId="0" borderId="0" xfId="6" applyFont="1" applyAlignment="1">
      <alignment vertical="center"/>
    </xf>
    <xf numFmtId="0" fontId="10" fillId="0" borderId="0" xfId="6"/>
    <xf numFmtId="0" fontId="12" fillId="0" borderId="0" xfId="6" applyFont="1"/>
    <xf numFmtId="0" fontId="11" fillId="0" borderId="0" xfId="6" applyFont="1"/>
    <xf numFmtId="0" fontId="14" fillId="0" borderId="0" xfId="6" applyFont="1"/>
    <xf numFmtId="0" fontId="12" fillId="0" borderId="0" xfId="7" applyFont="1"/>
    <xf numFmtId="0" fontId="13" fillId="0" borderId="0" xfId="7"/>
    <xf numFmtId="0" fontId="15" fillId="0" borderId="0" xfId="7" applyFont="1"/>
    <xf numFmtId="0" fontId="13" fillId="0" borderId="0" xfId="7" quotePrefix="1"/>
    <xf numFmtId="0" fontId="13" fillId="0" borderId="0" xfId="10"/>
    <xf numFmtId="0" fontId="18" fillId="0" borderId="0" xfId="10" applyFont="1"/>
    <xf numFmtId="0" fontId="17" fillId="0" borderId="0" xfId="0" applyFont="1"/>
    <xf numFmtId="49" fontId="19" fillId="2" borderId="0" xfId="11" applyNumberFormat="1" applyFont="1" applyFill="1" applyAlignment="1">
      <alignment vertical="center"/>
    </xf>
    <xf numFmtId="0" fontId="20" fillId="0" borderId="0" xfId="10" applyFont="1"/>
    <xf numFmtId="167" fontId="20" fillId="2" borderId="0" xfId="11" applyNumberFormat="1" applyFont="1" applyFill="1" applyAlignment="1">
      <alignment horizontal="left" vertical="center"/>
    </xf>
    <xf numFmtId="168" fontId="0" fillId="0" borderId="0" xfId="12" applyNumberFormat="1" applyFont="1"/>
    <xf numFmtId="0" fontId="21" fillId="3" borderId="0" xfId="10" applyFont="1" applyFill="1" applyAlignment="1">
      <alignment horizontal="center"/>
    </xf>
    <xf numFmtId="0" fontId="22" fillId="3" borderId="0" xfId="10" applyFont="1" applyFill="1" applyAlignment="1">
      <alignment horizontal="center"/>
    </xf>
    <xf numFmtId="169" fontId="23" fillId="0" borderId="0" xfId="10" applyNumberFormat="1" applyFont="1" applyAlignment="1">
      <alignment horizontal="center"/>
    </xf>
    <xf numFmtId="169" fontId="23" fillId="0" borderId="0" xfId="12" applyNumberFormat="1" applyFont="1" applyAlignment="1">
      <alignment horizontal="center"/>
    </xf>
    <xf numFmtId="10" fontId="23" fillId="0" borderId="0" xfId="10" applyNumberFormat="1" applyFont="1" applyAlignment="1">
      <alignment horizontal="center"/>
    </xf>
    <xf numFmtId="0" fontId="23" fillId="0" borderId="0" xfId="10" applyFont="1"/>
    <xf numFmtId="49" fontId="24" fillId="2" borderId="0" xfId="11" applyNumberFormat="1" applyFont="1" applyFill="1" applyAlignment="1">
      <alignment vertical="center"/>
    </xf>
    <xf numFmtId="0" fontId="25" fillId="2" borderId="0" xfId="13" applyFont="1" applyFill="1" applyAlignment="1">
      <alignment horizontal="left"/>
    </xf>
    <xf numFmtId="49" fontId="26" fillId="2" borderId="0" xfId="13" applyNumberFormat="1" applyFont="1" applyFill="1" applyAlignment="1">
      <alignment vertical="center"/>
    </xf>
    <xf numFmtId="49" fontId="27" fillId="2" borderId="0" xfId="13" applyNumberFormat="1" applyFont="1" applyFill="1" applyAlignment="1">
      <alignment vertical="center"/>
    </xf>
    <xf numFmtId="167" fontId="13" fillId="2" borderId="0" xfId="13" applyNumberFormat="1" applyFill="1" applyAlignment="1">
      <alignment vertical="center"/>
    </xf>
    <xf numFmtId="0" fontId="13" fillId="0" borderId="0" xfId="13"/>
    <xf numFmtId="9" fontId="23" fillId="0" borderId="0" xfId="10" applyNumberFormat="1" applyFont="1" applyAlignment="1">
      <alignment horizontal="center"/>
    </xf>
    <xf numFmtId="0" fontId="20" fillId="0" borderId="0" xfId="13" applyFont="1"/>
    <xf numFmtId="0" fontId="28" fillId="0" borderId="0" xfId="13" applyFont="1" applyAlignment="1">
      <alignment horizontal="center"/>
    </xf>
    <xf numFmtId="0" fontId="29" fillId="0" borderId="0" xfId="13" applyFont="1"/>
    <xf numFmtId="0" fontId="24" fillId="0" borderId="0" xfId="13" applyFont="1"/>
    <xf numFmtId="49" fontId="30" fillId="2" borderId="0" xfId="11" applyNumberFormat="1" applyFont="1" applyFill="1" applyAlignment="1">
      <alignment vertical="center"/>
    </xf>
    <xf numFmtId="49" fontId="31" fillId="2" borderId="0" xfId="11" applyNumberFormat="1" applyFont="1" applyFill="1" applyAlignment="1">
      <alignment vertical="center"/>
    </xf>
    <xf numFmtId="0" fontId="32" fillId="2" borderId="0" xfId="11" applyFont="1" applyFill="1" applyAlignment="1">
      <alignment horizontal="left"/>
    </xf>
    <xf numFmtId="0" fontId="25" fillId="2" borderId="0" xfId="11" applyFont="1" applyFill="1" applyAlignment="1">
      <alignment horizontal="left"/>
    </xf>
    <xf numFmtId="167" fontId="23" fillId="2" borderId="0" xfId="11" applyNumberFormat="1" applyFont="1" applyFill="1" applyAlignment="1">
      <alignment vertical="center"/>
    </xf>
    <xf numFmtId="167" fontId="20" fillId="2" borderId="0" xfId="11" applyNumberFormat="1" applyFont="1" applyFill="1" applyAlignment="1">
      <alignment vertical="center"/>
    </xf>
    <xf numFmtId="49" fontId="22" fillId="4" borderId="1" xfId="11" applyNumberFormat="1" applyFont="1" applyFill="1" applyBorder="1" applyAlignment="1">
      <alignment horizontal="left" wrapText="1"/>
    </xf>
    <xf numFmtId="49" fontId="22" fillId="4" borderId="2" xfId="11" applyNumberFormat="1" applyFont="1" applyFill="1" applyBorder="1" applyAlignment="1">
      <alignment horizontal="center" wrapText="1"/>
    </xf>
    <xf numFmtId="49" fontId="22" fillId="4" borderId="3" xfId="11" applyNumberFormat="1" applyFont="1" applyFill="1" applyBorder="1" applyAlignment="1">
      <alignment horizontal="center" wrapText="1"/>
    </xf>
    <xf numFmtId="49" fontId="33" fillId="4" borderId="1" xfId="11" applyNumberFormat="1" applyFont="1" applyFill="1" applyBorder="1" applyAlignment="1">
      <alignment horizontal="center" wrapText="1"/>
    </xf>
    <xf numFmtId="49" fontId="22" fillId="4" borderId="4" xfId="11" applyNumberFormat="1" applyFont="1" applyFill="1" applyBorder="1" applyAlignment="1">
      <alignment horizontal="left" vertical="center"/>
    </xf>
    <xf numFmtId="164" fontId="22" fillId="4" borderId="5" xfId="11" applyNumberFormat="1" applyFont="1" applyFill="1" applyBorder="1" applyAlignment="1">
      <alignment horizontal="center" vertical="center"/>
    </xf>
    <xf numFmtId="165" fontId="22" fillId="4" borderId="5" xfId="14" applyNumberFormat="1" applyFont="1" applyFill="1" applyBorder="1" applyAlignment="1">
      <alignment horizontal="center" vertical="center"/>
    </xf>
    <xf numFmtId="3" fontId="22" fillId="4" borderId="6" xfId="11" applyNumberFormat="1" applyFont="1" applyFill="1" applyBorder="1" applyAlignment="1">
      <alignment horizontal="center"/>
    </xf>
    <xf numFmtId="9" fontId="33" fillId="4" borderId="5" xfId="14" applyFont="1" applyFill="1" applyBorder="1" applyAlignment="1">
      <alignment horizontal="center"/>
    </xf>
    <xf numFmtId="164" fontId="33" fillId="4" borderId="4" xfId="11" applyNumberFormat="1" applyFont="1" applyFill="1" applyBorder="1" applyAlignment="1">
      <alignment horizontal="center"/>
    </xf>
    <xf numFmtId="49" fontId="23" fillId="4" borderId="7" xfId="11" applyNumberFormat="1" applyFont="1" applyFill="1" applyBorder="1" applyAlignment="1">
      <alignment horizontal="left" vertical="center"/>
    </xf>
    <xf numFmtId="164" fontId="23" fillId="4" borderId="8" xfId="11" applyNumberFormat="1" applyFont="1" applyFill="1" applyBorder="1" applyAlignment="1">
      <alignment horizontal="center" vertical="center"/>
    </xf>
    <xf numFmtId="165" fontId="23" fillId="4" borderId="8" xfId="14" applyNumberFormat="1" applyFont="1" applyFill="1" applyBorder="1" applyAlignment="1">
      <alignment horizontal="center" vertical="center"/>
    </xf>
    <xf numFmtId="3" fontId="23" fillId="4" borderId="9" xfId="11" applyNumberFormat="1" applyFont="1" applyFill="1" applyBorder="1" applyAlignment="1">
      <alignment horizontal="center"/>
    </xf>
    <xf numFmtId="9" fontId="34" fillId="4" borderId="8" xfId="14" applyFont="1" applyFill="1" applyBorder="1" applyAlignment="1">
      <alignment horizontal="center"/>
    </xf>
    <xf numFmtId="164" fontId="34" fillId="4" borderId="7" xfId="11" applyNumberFormat="1" applyFont="1" applyFill="1" applyBorder="1" applyAlignment="1">
      <alignment horizontal="center"/>
    </xf>
    <xf numFmtId="0" fontId="22" fillId="4" borderId="6" xfId="11" applyFont="1" applyFill="1" applyBorder="1" applyAlignment="1">
      <alignment horizontal="center"/>
    </xf>
    <xf numFmtId="0" fontId="23" fillId="4" borderId="9" xfId="11" applyFont="1" applyFill="1" applyBorder="1" applyAlignment="1">
      <alignment horizontal="center"/>
    </xf>
    <xf numFmtId="49" fontId="23" fillId="2" borderId="7" xfId="15" applyNumberFormat="1" applyFont="1" applyFill="1" applyBorder="1" applyAlignment="1">
      <alignment horizontal="left" vertical="center"/>
    </xf>
    <xf numFmtId="164" fontId="35" fillId="4" borderId="8" xfId="11" applyNumberFormat="1" applyFont="1" applyFill="1" applyBorder="1" applyAlignment="1">
      <alignment horizontal="center" vertical="center"/>
    </xf>
    <xf numFmtId="165" fontId="35" fillId="4" borderId="8" xfId="14" applyNumberFormat="1" applyFont="1" applyFill="1" applyBorder="1" applyAlignment="1">
      <alignment horizontal="center" vertical="center"/>
    </xf>
    <xf numFmtId="0" fontId="35" fillId="4" borderId="9" xfId="11" applyFont="1" applyFill="1" applyBorder="1" applyAlignment="1">
      <alignment horizontal="center"/>
    </xf>
    <xf numFmtId="9" fontId="36" fillId="4" borderId="8" xfId="14" applyFont="1" applyFill="1" applyBorder="1" applyAlignment="1">
      <alignment horizontal="center"/>
    </xf>
    <xf numFmtId="164" fontId="36" fillId="4" borderId="7" xfId="11" applyNumberFormat="1" applyFont="1" applyFill="1" applyBorder="1" applyAlignment="1">
      <alignment horizontal="center"/>
    </xf>
    <xf numFmtId="164" fontId="22" fillId="0" borderId="5" xfId="11" applyNumberFormat="1" applyFont="1" applyBorder="1" applyAlignment="1">
      <alignment horizontal="center" vertical="center"/>
    </xf>
    <xf numFmtId="49" fontId="23" fillId="4" borderId="0" xfId="11" applyNumberFormat="1" applyFont="1" applyFill="1" applyAlignment="1">
      <alignment horizontal="left" vertical="center"/>
    </xf>
    <xf numFmtId="164" fontId="23" fillId="4" borderId="10" xfId="11" applyNumberFormat="1" applyFont="1" applyFill="1" applyBorder="1" applyAlignment="1">
      <alignment horizontal="center" vertical="center"/>
    </xf>
    <xf numFmtId="165" fontId="23" fillId="4" borderId="10" xfId="14" applyNumberFormat="1" applyFont="1" applyFill="1" applyBorder="1" applyAlignment="1">
      <alignment horizontal="center" vertical="center"/>
    </xf>
    <xf numFmtId="0" fontId="23" fillId="4" borderId="11" xfId="11" applyFont="1" applyFill="1" applyBorder="1" applyAlignment="1">
      <alignment horizontal="center"/>
    </xf>
    <xf numFmtId="9" fontId="34" fillId="4" borderId="10" xfId="14" applyFont="1" applyFill="1" applyBorder="1" applyAlignment="1">
      <alignment horizontal="center"/>
    </xf>
    <xf numFmtId="164" fontId="34" fillId="4" borderId="0" xfId="11" applyNumberFormat="1" applyFont="1" applyFill="1" applyAlignment="1">
      <alignment horizontal="center"/>
    </xf>
    <xf numFmtId="164" fontId="33" fillId="4" borderId="7" xfId="11" applyNumberFormat="1" applyFont="1" applyFill="1" applyBorder="1" applyAlignment="1">
      <alignment horizontal="center"/>
    </xf>
    <xf numFmtId="49" fontId="22" fillId="4" borderId="12" xfId="11" applyNumberFormat="1" applyFont="1" applyFill="1" applyBorder="1" applyAlignment="1">
      <alignment horizontal="left" vertical="center"/>
    </xf>
    <xf numFmtId="164" fontId="22" fillId="4" borderId="13" xfId="11" applyNumberFormat="1" applyFont="1" applyFill="1" applyBorder="1" applyAlignment="1">
      <alignment horizontal="center" vertical="center"/>
    </xf>
    <xf numFmtId="10" fontId="22" fillId="4" borderId="13" xfId="14" applyNumberFormat="1" applyFont="1" applyFill="1" applyBorder="1" applyAlignment="1">
      <alignment horizontal="center" vertical="center"/>
    </xf>
    <xf numFmtId="0" fontId="22" fillId="4" borderId="14" xfId="11" applyFont="1" applyFill="1" applyBorder="1" applyAlignment="1">
      <alignment horizontal="center"/>
    </xf>
    <xf numFmtId="9" fontId="33" fillId="4" borderId="13" xfId="14" applyFont="1" applyFill="1" applyBorder="1" applyAlignment="1">
      <alignment horizontal="center"/>
    </xf>
    <xf numFmtId="164" fontId="33" fillId="4" borderId="12" xfId="11" applyNumberFormat="1" applyFont="1" applyFill="1" applyBorder="1" applyAlignment="1">
      <alignment horizontal="center"/>
    </xf>
    <xf numFmtId="49" fontId="37" fillId="2" borderId="0" xfId="11" applyNumberFormat="1" applyFont="1" applyFill="1" applyAlignment="1">
      <alignment horizontal="left" vertical="center"/>
    </xf>
    <xf numFmtId="49" fontId="38" fillId="2" borderId="0" xfId="11" applyNumberFormat="1" applyFont="1" applyFill="1" applyAlignment="1">
      <alignment horizontal="left" vertical="center"/>
    </xf>
    <xf numFmtId="49" fontId="39" fillId="2" borderId="0" xfId="11" applyNumberFormat="1" applyFont="1" applyFill="1" applyAlignment="1">
      <alignment horizontal="left" vertical="center"/>
    </xf>
    <xf numFmtId="0" fontId="40" fillId="2" borderId="0" xfId="11" applyFont="1" applyFill="1" applyAlignment="1">
      <alignment horizontal="left"/>
    </xf>
    <xf numFmtId="0" fontId="20" fillId="0" borderId="0" xfId="11" applyFont="1"/>
    <xf numFmtId="0" fontId="6" fillId="0" borderId="0" xfId="11" applyFont="1"/>
    <xf numFmtId="0" fontId="13" fillId="0" borderId="0" xfId="11"/>
    <xf numFmtId="0" fontId="23" fillId="0" borderId="0" xfId="5" applyFont="1"/>
    <xf numFmtId="0" fontId="41" fillId="0" borderId="0" xfId="5" applyFont="1"/>
    <xf numFmtId="49" fontId="39" fillId="2" borderId="0" xfId="5" applyNumberFormat="1" applyFont="1" applyFill="1" applyAlignment="1">
      <alignment vertical="center"/>
    </xf>
    <xf numFmtId="0" fontId="22" fillId="0" borderId="0" xfId="5" applyFont="1"/>
    <xf numFmtId="0" fontId="35" fillId="0" borderId="0" xfId="5" applyFont="1"/>
    <xf numFmtId="3" fontId="23" fillId="2" borderId="15" xfId="7" applyNumberFormat="1" applyFont="1" applyFill="1" applyBorder="1" applyAlignment="1">
      <alignment horizontal="right"/>
    </xf>
    <xf numFmtId="9" fontId="34" fillId="0" borderId="0" xfId="16" applyFont="1"/>
    <xf numFmtId="170" fontId="22" fillId="0" borderId="0" xfId="8" applyNumberFormat="1" applyFont="1"/>
    <xf numFmtId="9" fontId="33" fillId="0" borderId="0" xfId="16" applyFont="1"/>
    <xf numFmtId="0" fontId="23" fillId="0" borderId="0" xfId="5" applyFont="1" applyAlignment="1">
      <alignment horizontal="right"/>
    </xf>
    <xf numFmtId="0" fontId="26" fillId="0" borderId="0" xfId="0" applyFont="1"/>
    <xf numFmtId="0" fontId="42" fillId="0" borderId="0" xfId="0" applyFont="1"/>
    <xf numFmtId="171" fontId="40" fillId="2" borderId="15" xfId="7" applyNumberFormat="1" applyFont="1" applyFill="1" applyBorder="1" applyAlignment="1">
      <alignment horizontal="center"/>
    </xf>
    <xf numFmtId="0" fontId="5" fillId="0" borderId="0" xfId="5" applyFont="1"/>
    <xf numFmtId="0" fontId="43" fillId="0" borderId="0" xfId="5" applyFont="1"/>
    <xf numFmtId="171" fontId="40" fillId="4" borderId="15" xfId="7" applyNumberFormat="1" applyFont="1" applyFill="1" applyBorder="1" applyAlignment="1">
      <alignment horizontal="center"/>
    </xf>
    <xf numFmtId="164" fontId="22" fillId="0" borderId="0" xfId="5" applyNumberFormat="1" applyFont="1" applyAlignment="1">
      <alignment horizontal="center"/>
    </xf>
    <xf numFmtId="164" fontId="23" fillId="0" borderId="0" xfId="5" applyNumberFormat="1" applyFont="1" applyAlignment="1">
      <alignment horizontal="center"/>
    </xf>
    <xf numFmtId="165" fontId="34" fillId="0" borderId="0" xfId="9" applyNumberFormat="1" applyFont="1"/>
    <xf numFmtId="0" fontId="45" fillId="2" borderId="0" xfId="18" applyFont="1" applyFill="1" applyAlignment="1">
      <alignment horizontal="left"/>
    </xf>
    <xf numFmtId="0" fontId="25" fillId="2" borderId="0" xfId="18" applyFont="1" applyFill="1" applyAlignment="1">
      <alignment horizontal="left"/>
    </xf>
    <xf numFmtId="0" fontId="46" fillId="0" borderId="0" xfId="5" applyFont="1"/>
    <xf numFmtId="49" fontId="19" fillId="2" borderId="0" xfId="18" applyNumberFormat="1" applyFont="1" applyFill="1" applyAlignment="1">
      <alignment vertical="center"/>
    </xf>
    <xf numFmtId="0" fontId="32" fillId="2" borderId="0" xfId="18" applyFont="1" applyFill="1" applyAlignment="1">
      <alignment horizontal="left"/>
    </xf>
    <xf numFmtId="0" fontId="47" fillId="0" borderId="0" xfId="19" applyFont="1"/>
    <xf numFmtId="0" fontId="44" fillId="0" borderId="0" xfId="17"/>
    <xf numFmtId="0" fontId="48" fillId="2" borderId="0" xfId="18" applyFont="1" applyFill="1" applyAlignment="1">
      <alignment horizontal="left"/>
    </xf>
    <xf numFmtId="0" fontId="49" fillId="0" borderId="0" xfId="19" applyFont="1"/>
    <xf numFmtId="0" fontId="44" fillId="0" borderId="0" xfId="20" applyNumberFormat="1" applyFont="1" applyFill="1" applyAlignment="1" applyProtection="1"/>
    <xf numFmtId="0" fontId="23" fillId="2" borderId="0" xfId="18" applyFont="1" applyFill="1" applyAlignment="1">
      <alignment horizontal="left"/>
    </xf>
    <xf numFmtId="0" fontId="52" fillId="2" borderId="0" xfId="18" applyFont="1" applyFill="1" applyAlignment="1">
      <alignment horizontal="center" wrapText="1"/>
    </xf>
    <xf numFmtId="0" fontId="22" fillId="2" borderId="0" xfId="18" applyFont="1" applyFill="1" applyAlignment="1">
      <alignment horizontal="center" wrapText="1"/>
    </xf>
    <xf numFmtId="0" fontId="53" fillId="2" borderId="0" xfId="18" applyFont="1" applyFill="1" applyAlignment="1">
      <alignment horizontal="center"/>
    </xf>
    <xf numFmtId="0" fontId="52" fillId="0" borderId="0" xfId="18" applyFont="1"/>
    <xf numFmtId="173" fontId="54" fillId="2" borderId="0" xfId="21" applyNumberFormat="1" applyFont="1" applyFill="1" applyAlignment="1">
      <alignment horizontal="left"/>
    </xf>
    <xf numFmtId="173" fontId="23" fillId="2" borderId="0" xfId="21" applyNumberFormat="1" applyFont="1" applyFill="1" applyAlignment="1">
      <alignment horizontal="center"/>
    </xf>
    <xf numFmtId="173" fontId="53" fillId="2" borderId="0" xfId="21" applyNumberFormat="1" applyFont="1" applyFill="1" applyAlignment="1">
      <alignment horizontal="left"/>
    </xf>
    <xf numFmtId="173" fontId="55" fillId="2" borderId="0" xfId="21" applyNumberFormat="1" applyFont="1" applyFill="1" applyAlignment="1">
      <alignment horizontal="center"/>
    </xf>
    <xf numFmtId="0" fontId="56" fillId="2" borderId="0" xfId="18" applyFont="1" applyFill="1" applyAlignment="1">
      <alignment horizontal="left"/>
    </xf>
    <xf numFmtId="0" fontId="13" fillId="0" borderId="0" xfId="18"/>
    <xf numFmtId="0" fontId="42" fillId="0" borderId="0" xfId="22" applyFont="1"/>
    <xf numFmtId="0" fontId="13" fillId="0" borderId="0" xfId="22"/>
    <xf numFmtId="0" fontId="57" fillId="0" borderId="0" xfId="22" applyFont="1"/>
    <xf numFmtId="0" fontId="58" fillId="0" borderId="0" xfId="22" applyFont="1"/>
    <xf numFmtId="0" fontId="20" fillId="0" borderId="0" xfId="22" applyFont="1"/>
    <xf numFmtId="0" fontId="13" fillId="0" borderId="0" xfId="22" applyAlignment="1">
      <alignment horizontal="center"/>
    </xf>
    <xf numFmtId="0" fontId="57" fillId="0" borderId="0" xfId="22" applyFont="1" applyAlignment="1">
      <alignment horizontal="center"/>
    </xf>
    <xf numFmtId="0" fontId="20" fillId="3" borderId="0" xfId="22" applyFont="1" applyFill="1"/>
    <xf numFmtId="0" fontId="23" fillId="3" borderId="0" xfId="22" applyFont="1" applyFill="1" applyAlignment="1">
      <alignment horizontal="center" wrapText="1"/>
    </xf>
    <xf numFmtId="0" fontId="21" fillId="3" borderId="0" xfId="22" applyFont="1" applyFill="1" applyAlignment="1">
      <alignment horizontal="center"/>
    </xf>
    <xf numFmtId="0" fontId="21" fillId="0" borderId="0" xfId="22" applyFont="1" applyAlignment="1">
      <alignment horizontal="center"/>
    </xf>
    <xf numFmtId="0" fontId="20" fillId="0" borderId="0" xfId="22" applyFont="1" applyAlignment="1">
      <alignment horizontal="center"/>
    </xf>
    <xf numFmtId="0" fontId="59" fillId="0" borderId="0" xfId="22" applyFont="1" applyAlignment="1">
      <alignment horizontal="center"/>
    </xf>
    <xf numFmtId="0" fontId="60" fillId="0" borderId="0" xfId="22" applyFont="1" applyAlignment="1">
      <alignment horizontal="center"/>
    </xf>
    <xf numFmtId="0" fontId="20" fillId="3" borderId="0" xfId="22" applyFont="1" applyFill="1" applyAlignment="1">
      <alignment horizontal="center"/>
    </xf>
    <xf numFmtId="0" fontId="21" fillId="0" borderId="0" xfId="22" applyFont="1" applyAlignment="1">
      <alignment horizontal="left"/>
    </xf>
    <xf numFmtId="0" fontId="20" fillId="0" borderId="0" xfId="22" applyFont="1" applyAlignment="1">
      <alignment horizontal="left"/>
    </xf>
    <xf numFmtId="9" fontId="61" fillId="0" borderId="0" xfId="23" applyFont="1" applyAlignment="1">
      <alignment horizontal="center"/>
    </xf>
    <xf numFmtId="0" fontId="23" fillId="0" borderId="0" xfId="22" applyFont="1" applyAlignment="1">
      <alignment horizontal="center"/>
    </xf>
    <xf numFmtId="9" fontId="62" fillId="0" borderId="0" xfId="23" applyFont="1" applyAlignment="1">
      <alignment horizontal="center"/>
    </xf>
    <xf numFmtId="9" fontId="63" fillId="0" borderId="0" xfId="23" applyFont="1" applyAlignment="1">
      <alignment horizontal="center"/>
    </xf>
    <xf numFmtId="9" fontId="21" fillId="0" borderId="0" xfId="23" applyFont="1" applyAlignment="1">
      <alignment horizontal="center"/>
    </xf>
    <xf numFmtId="0" fontId="21" fillId="0" borderId="0" xfId="22" applyFont="1"/>
    <xf numFmtId="0" fontId="12" fillId="0" borderId="0" xfId="22" applyFont="1"/>
    <xf numFmtId="0" fontId="21" fillId="0" borderId="16" xfId="22" applyFont="1" applyBorder="1" applyAlignment="1">
      <alignment horizontal="left"/>
    </xf>
    <xf numFmtId="0" fontId="20" fillId="0" borderId="16" xfId="22" applyFont="1" applyBorder="1" applyAlignment="1">
      <alignment horizontal="left"/>
    </xf>
    <xf numFmtId="0" fontId="21" fillId="0" borderId="16" xfId="22" applyFont="1" applyBorder="1" applyAlignment="1">
      <alignment horizontal="center"/>
    </xf>
    <xf numFmtId="9" fontId="59" fillId="0" borderId="16" xfId="23" applyFont="1" applyBorder="1" applyAlignment="1">
      <alignment horizontal="center"/>
    </xf>
    <xf numFmtId="9" fontId="60" fillId="0" borderId="16" xfId="23" applyFont="1" applyBorder="1" applyAlignment="1">
      <alignment horizontal="center"/>
    </xf>
    <xf numFmtId="0" fontId="64" fillId="0" borderId="0" xfId="22" applyFont="1"/>
    <xf numFmtId="0" fontId="25" fillId="2" borderId="0" xfId="10" applyFont="1" applyFill="1" applyAlignment="1">
      <alignment horizontal="left"/>
    </xf>
    <xf numFmtId="0" fontId="65" fillId="2" borderId="0" xfId="10" applyFont="1" applyFill="1" applyAlignment="1">
      <alignment horizontal="left"/>
    </xf>
    <xf numFmtId="49" fontId="19" fillId="2" borderId="0" xfId="10" applyNumberFormat="1" applyFont="1" applyFill="1" applyAlignment="1">
      <alignment vertical="center"/>
    </xf>
    <xf numFmtId="167" fontId="32" fillId="2" borderId="0" xfId="10" applyNumberFormat="1" applyFont="1" applyFill="1" applyAlignment="1">
      <alignment vertical="center"/>
    </xf>
    <xf numFmtId="49" fontId="32" fillId="2" borderId="0" xfId="10" applyNumberFormat="1" applyFont="1" applyFill="1" applyAlignment="1">
      <alignment vertical="center"/>
    </xf>
    <xf numFmtId="49" fontId="39" fillId="2" borderId="0" xfId="10" applyNumberFormat="1" applyFont="1" applyFill="1" applyAlignment="1">
      <alignment vertical="center"/>
    </xf>
    <xf numFmtId="0" fontId="32" fillId="2" borderId="0" xfId="10" applyFont="1" applyFill="1" applyAlignment="1">
      <alignment horizontal="left"/>
    </xf>
    <xf numFmtId="49" fontId="66" fillId="5" borderId="17" xfId="10" applyNumberFormat="1" applyFont="1" applyFill="1" applyBorder="1" applyAlignment="1">
      <alignment horizontal="left"/>
    </xf>
    <xf numFmtId="49" fontId="66" fillId="5" borderId="17" xfId="10" applyNumberFormat="1" applyFont="1" applyFill="1" applyBorder="1" applyAlignment="1">
      <alignment horizontal="center" wrapText="1"/>
    </xf>
    <xf numFmtId="0" fontId="42" fillId="2" borderId="0" xfId="10" applyFont="1" applyFill="1" applyAlignment="1">
      <alignment horizontal="left"/>
    </xf>
    <xf numFmtId="49" fontId="66" fillId="5" borderId="0" xfId="10" applyNumberFormat="1" applyFont="1" applyFill="1" applyAlignment="1">
      <alignment horizontal="left"/>
    </xf>
    <xf numFmtId="49" fontId="66" fillId="5" borderId="0" xfId="10" applyNumberFormat="1" applyFont="1" applyFill="1" applyAlignment="1">
      <alignment horizontal="center" wrapText="1"/>
    </xf>
    <xf numFmtId="0" fontId="67" fillId="2" borderId="0" xfId="10" applyFont="1" applyFill="1" applyAlignment="1">
      <alignment horizontal="right"/>
    </xf>
    <xf numFmtId="49" fontId="68" fillId="6" borderId="15" xfId="10" applyNumberFormat="1" applyFont="1" applyFill="1" applyBorder="1" applyAlignment="1">
      <alignment horizontal="left"/>
    </xf>
    <xf numFmtId="0" fontId="68" fillId="6" borderId="15" xfId="10" applyFont="1" applyFill="1" applyBorder="1" applyAlignment="1">
      <alignment horizontal="center"/>
    </xf>
    <xf numFmtId="49" fontId="68" fillId="2" borderId="15" xfId="10" applyNumberFormat="1" applyFont="1" applyFill="1" applyBorder="1" applyAlignment="1">
      <alignment horizontal="left"/>
    </xf>
    <xf numFmtId="0" fontId="68" fillId="2" borderId="15" xfId="10" applyFont="1" applyFill="1" applyBorder="1" applyAlignment="1">
      <alignment horizontal="center"/>
    </xf>
    <xf numFmtId="0" fontId="68" fillId="2" borderId="0" xfId="10" applyFont="1" applyFill="1" applyAlignment="1">
      <alignment horizontal="left"/>
    </xf>
    <xf numFmtId="0" fontId="13" fillId="0" borderId="15" xfId="10" applyBorder="1"/>
    <xf numFmtId="49" fontId="68" fillId="6" borderId="0" xfId="10" applyNumberFormat="1" applyFont="1" applyFill="1" applyAlignment="1">
      <alignment horizontal="left"/>
    </xf>
    <xf numFmtId="0" fontId="68" fillId="6" borderId="0" xfId="10" applyFont="1" applyFill="1" applyAlignment="1">
      <alignment horizontal="center"/>
    </xf>
    <xf numFmtId="49" fontId="68" fillId="2" borderId="0" xfId="10" applyNumberFormat="1" applyFont="1" applyFill="1" applyAlignment="1">
      <alignment horizontal="left"/>
    </xf>
    <xf numFmtId="0" fontId="68" fillId="2" borderId="0" xfId="10" applyFont="1" applyFill="1" applyAlignment="1">
      <alignment horizontal="center"/>
    </xf>
    <xf numFmtId="49" fontId="3" fillId="2" borderId="0" xfId="24" applyNumberFormat="1" applyFont="1" applyFill="1" applyAlignment="1">
      <alignment vertical="center"/>
    </xf>
    <xf numFmtId="0" fontId="1" fillId="0" borderId="0" xfId="25"/>
    <xf numFmtId="49" fontId="69" fillId="2" borderId="0" xfId="26" applyNumberFormat="1" applyFont="1" applyFill="1" applyAlignment="1">
      <alignment vertical="center"/>
    </xf>
    <xf numFmtId="49" fontId="69" fillId="2" borderId="0" xfId="25" applyNumberFormat="1" applyFont="1" applyFill="1" applyAlignment="1">
      <alignment vertical="center"/>
    </xf>
    <xf numFmtId="0" fontId="16" fillId="0" borderId="0" xfId="25" applyFont="1"/>
    <xf numFmtId="167" fontId="70" fillId="2" borderId="0" xfId="26" applyNumberFormat="1" applyFont="1" applyFill="1" applyAlignment="1">
      <alignment vertical="center"/>
    </xf>
    <xf numFmtId="0" fontId="71" fillId="0" borderId="0" xfId="25" applyFont="1"/>
    <xf numFmtId="49" fontId="72" fillId="5" borderId="17" xfId="25" applyNumberFormat="1" applyFont="1" applyFill="1" applyBorder="1" applyAlignment="1">
      <alignment horizontal="center"/>
    </xf>
    <xf numFmtId="49" fontId="72" fillId="5" borderId="18" xfId="25" applyNumberFormat="1" applyFont="1" applyFill="1" applyBorder="1" applyAlignment="1">
      <alignment horizontal="center"/>
    </xf>
    <xf numFmtId="0" fontId="73" fillId="0" borderId="0" xfId="25" applyFont="1"/>
    <xf numFmtId="174" fontId="75" fillId="2" borderId="20" xfId="13" applyNumberFormat="1" applyFont="1" applyFill="1" applyBorder="1" applyAlignment="1">
      <alignment horizontal="center"/>
    </xf>
    <xf numFmtId="49" fontId="76" fillId="0" borderId="0" xfId="25" applyNumberFormat="1" applyFont="1"/>
    <xf numFmtId="174" fontId="77" fillId="0" borderId="0" xfId="25" applyNumberFormat="1" applyFont="1"/>
    <xf numFmtId="166" fontId="16" fillId="0" borderId="0" xfId="25" applyNumberFormat="1" applyFont="1"/>
    <xf numFmtId="167" fontId="76" fillId="2" borderId="0" xfId="10" applyNumberFormat="1" applyFont="1" applyFill="1" applyAlignment="1">
      <alignment horizontal="left" vertical="center"/>
    </xf>
    <xf numFmtId="0" fontId="78" fillId="8" borderId="21" xfId="10" applyFont="1" applyFill="1" applyBorder="1" applyAlignment="1">
      <alignment vertical="center"/>
    </xf>
    <xf numFmtId="0" fontId="79" fillId="0" borderId="0" xfId="25" applyFont="1"/>
    <xf numFmtId="0" fontId="80" fillId="9" borderId="22" xfId="10" applyFont="1" applyFill="1" applyBorder="1" applyAlignment="1">
      <alignment vertical="center"/>
    </xf>
    <xf numFmtId="0" fontId="80" fillId="0" borderId="0" xfId="25" applyFont="1"/>
    <xf numFmtId="174" fontId="75" fillId="2" borderId="0" xfId="13" applyNumberFormat="1" applyFont="1" applyFill="1" applyAlignment="1">
      <alignment horizontal="center"/>
    </xf>
    <xf numFmtId="0" fontId="11" fillId="0" borderId="0" xfId="10" applyFont="1"/>
    <xf numFmtId="49" fontId="82" fillId="5" borderId="17" xfId="10" applyNumberFormat="1" applyFont="1" applyFill="1" applyBorder="1" applyAlignment="1">
      <alignment horizontal="center" wrapText="1"/>
    </xf>
    <xf numFmtId="0" fontId="23" fillId="0" borderId="0" xfId="10" applyFont="1" applyAlignment="1">
      <alignment horizontal="center"/>
    </xf>
    <xf numFmtId="9" fontId="83" fillId="0" borderId="0" xfId="27" applyFont="1" applyAlignment="1">
      <alignment horizontal="center"/>
    </xf>
    <xf numFmtId="0" fontId="15" fillId="10" borderId="23" xfId="0" applyFont="1" applyFill="1" applyBorder="1" applyAlignment="1">
      <alignment vertical="top"/>
    </xf>
    <xf numFmtId="0" fontId="85" fillId="10" borderId="23" xfId="0" applyFont="1" applyFill="1" applyBorder="1" applyAlignment="1">
      <alignment horizontal="center" vertical="center" wrapText="1"/>
    </xf>
    <xf numFmtId="0" fontId="85" fillId="10" borderId="24" xfId="0" applyFont="1" applyFill="1" applyBorder="1" applyAlignment="1">
      <alignment horizontal="center" vertical="center" wrapText="1"/>
    </xf>
    <xf numFmtId="0" fontId="86" fillId="0" borderId="23" xfId="0" applyFont="1" applyBorder="1" applyAlignment="1">
      <alignment horizontal="right" vertical="center"/>
    </xf>
    <xf numFmtId="0" fontId="86" fillId="0" borderId="23" xfId="0" applyFont="1" applyBorder="1" applyAlignment="1">
      <alignment horizontal="center" vertical="center" wrapText="1"/>
    </xf>
    <xf numFmtId="0" fontId="86" fillId="0" borderId="24" xfId="0" applyFont="1" applyBorder="1" applyAlignment="1">
      <alignment horizontal="center" vertical="center" wrapText="1"/>
    </xf>
    <xf numFmtId="3" fontId="86" fillId="0" borderId="23" xfId="0" applyNumberFormat="1" applyFont="1" applyBorder="1" applyAlignment="1">
      <alignment horizontal="center" vertical="center" wrapText="1"/>
    </xf>
    <xf numFmtId="3" fontId="86" fillId="0" borderId="24" xfId="0" applyNumberFormat="1" applyFont="1" applyBorder="1" applyAlignment="1">
      <alignment horizontal="center" vertical="center" wrapText="1"/>
    </xf>
    <xf numFmtId="9" fontId="86" fillId="0" borderId="23" xfId="0" applyNumberFormat="1" applyFont="1" applyBorder="1" applyAlignment="1">
      <alignment horizontal="center" vertical="center" wrapText="1"/>
    </xf>
    <xf numFmtId="9" fontId="86" fillId="0" borderId="24" xfId="0" applyNumberFormat="1" applyFont="1" applyBorder="1" applyAlignment="1">
      <alignment horizontal="center" vertical="center" wrapText="1"/>
    </xf>
    <xf numFmtId="0" fontId="86" fillId="0" borderId="25" xfId="0" applyFont="1" applyBorder="1" applyAlignment="1">
      <alignment horizontal="right" vertical="center"/>
    </xf>
    <xf numFmtId="0" fontId="86" fillId="0" borderId="25" xfId="0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0" fillId="11" borderId="0" xfId="0" applyFill="1"/>
    <xf numFmtId="0" fontId="86" fillId="10" borderId="23" xfId="0" applyFont="1" applyFill="1" applyBorder="1" applyAlignment="1">
      <alignment horizontal="right" vertical="center"/>
    </xf>
    <xf numFmtId="0" fontId="90" fillId="10" borderId="24" xfId="0" applyFont="1" applyFill="1" applyBorder="1" applyAlignment="1">
      <alignment horizontal="center" vertical="center" wrapText="1"/>
    </xf>
    <xf numFmtId="0" fontId="90" fillId="10" borderId="23" xfId="0" applyFont="1" applyFill="1" applyBorder="1" applyAlignment="1">
      <alignment horizontal="center" vertical="center" wrapText="1"/>
    </xf>
    <xf numFmtId="0" fontId="91" fillId="10" borderId="23" xfId="0" applyFont="1" applyFill="1" applyBorder="1" applyAlignment="1">
      <alignment horizontal="justify" vertical="center" wrapText="1"/>
    </xf>
    <xf numFmtId="0" fontId="91" fillId="10" borderId="24" xfId="0" applyFont="1" applyFill="1" applyBorder="1" applyAlignment="1">
      <alignment horizontal="justify" vertical="center" wrapText="1"/>
    </xf>
    <xf numFmtId="0" fontId="92" fillId="0" borderId="25" xfId="0" applyFont="1" applyBorder="1" applyAlignment="1">
      <alignment horizontal="right" vertical="center"/>
    </xf>
    <xf numFmtId="0" fontId="92" fillId="0" borderId="25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1" fillId="10" borderId="23" xfId="0" applyFont="1" applyFill="1" applyBorder="1" applyAlignment="1">
      <alignment horizontal="center" vertical="center" wrapText="1"/>
    </xf>
    <xf numFmtId="0" fontId="91" fillId="10" borderId="24" xfId="0" applyFont="1" applyFill="1" applyBorder="1" applyAlignment="1">
      <alignment horizontal="center" vertical="center" wrapText="1"/>
    </xf>
    <xf numFmtId="0" fontId="86" fillId="10" borderId="23" xfId="0" applyFont="1" applyFill="1" applyBorder="1" applyAlignment="1">
      <alignment horizontal="center" vertical="center"/>
    </xf>
    <xf numFmtId="0" fontId="90" fillId="10" borderId="23" xfId="0" applyFont="1" applyFill="1" applyBorder="1" applyAlignment="1">
      <alignment horizontal="center" vertical="center"/>
    </xf>
    <xf numFmtId="0" fontId="93" fillId="10" borderId="23" xfId="0" applyFont="1" applyFill="1" applyBorder="1" applyAlignment="1">
      <alignment horizontal="center" vertical="center"/>
    </xf>
    <xf numFmtId="0" fontId="93" fillId="10" borderId="23" xfId="0" applyFont="1" applyFill="1" applyBorder="1" applyAlignment="1">
      <alignment horizontal="center" vertical="center" wrapText="1"/>
    </xf>
    <xf numFmtId="0" fontId="93" fillId="10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94" fillId="0" borderId="23" xfId="0" applyFont="1" applyBorder="1" applyAlignment="1">
      <alignment horizontal="left" vertical="center"/>
    </xf>
    <xf numFmtId="0" fontId="94" fillId="0" borderId="23" xfId="0" applyFont="1" applyBorder="1" applyAlignment="1">
      <alignment horizontal="center" vertical="center" wrapText="1"/>
    </xf>
    <xf numFmtId="0" fontId="94" fillId="0" borderId="24" xfId="0" applyFont="1" applyBorder="1" applyAlignment="1">
      <alignment horizontal="center" vertical="center" wrapText="1"/>
    </xf>
    <xf numFmtId="9" fontId="93" fillId="0" borderId="23" xfId="0" applyNumberFormat="1" applyFont="1" applyBorder="1" applyAlignment="1">
      <alignment horizontal="center" vertical="center" wrapText="1"/>
    </xf>
    <xf numFmtId="9" fontId="94" fillId="0" borderId="24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justify" vertical="center" wrapText="1"/>
    </xf>
    <xf numFmtId="9" fontId="94" fillId="0" borderId="23" xfId="0" applyNumberFormat="1" applyFont="1" applyBorder="1" applyAlignment="1">
      <alignment horizontal="center" vertical="center" wrapText="1"/>
    </xf>
    <xf numFmtId="0" fontId="94" fillId="0" borderId="25" xfId="0" applyFont="1" applyBorder="1" applyAlignment="1">
      <alignment horizontal="left" vertical="center"/>
    </xf>
    <xf numFmtId="0" fontId="94" fillId="0" borderId="25" xfId="0" applyFont="1" applyBorder="1" applyAlignment="1">
      <alignment horizontal="center" vertical="center" wrapText="1"/>
    </xf>
    <xf numFmtId="9" fontId="0" fillId="0" borderId="0" xfId="9" applyFont="1"/>
    <xf numFmtId="49" fontId="72" fillId="5" borderId="19" xfId="28" applyNumberFormat="1" applyFont="1" applyFill="1" applyBorder="1" applyAlignment="1">
      <alignment horizontal="left"/>
    </xf>
    <xf numFmtId="171" fontId="40" fillId="2" borderId="15" xfId="28" applyNumberFormat="1" applyFont="1" applyFill="1" applyBorder="1" applyAlignment="1">
      <alignment horizontal="right"/>
    </xf>
    <xf numFmtId="166" fontId="40" fillId="4" borderId="15" xfId="28" applyNumberFormat="1" applyFont="1" applyFill="1" applyBorder="1" applyAlignment="1">
      <alignment horizontal="center"/>
    </xf>
    <xf numFmtId="166" fontId="74" fillId="2" borderId="20" xfId="28" applyNumberFormat="1" applyFont="1" applyFill="1" applyBorder="1" applyAlignment="1">
      <alignment horizontal="center"/>
    </xf>
    <xf numFmtId="174" fontId="75" fillId="2" borderId="20" xfId="28" applyNumberFormat="1" applyFont="1" applyFill="1" applyBorder="1" applyAlignment="1">
      <alignment horizontal="center"/>
    </xf>
    <xf numFmtId="171" fontId="40" fillId="7" borderId="15" xfId="28" applyNumberFormat="1" applyFont="1" applyFill="1" applyBorder="1" applyAlignment="1">
      <alignment horizontal="right"/>
    </xf>
    <xf numFmtId="0" fontId="10" fillId="0" borderId="0" xfId="28"/>
    <xf numFmtId="0" fontId="81" fillId="0" borderId="0" xfId="28" applyFont="1"/>
    <xf numFmtId="0" fontId="96" fillId="0" borderId="0" xfId="0" applyFont="1"/>
    <xf numFmtId="0" fontId="97" fillId="0" borderId="0" xfId="0" applyFont="1"/>
    <xf numFmtId="0" fontId="98" fillId="12" borderId="0" xfId="0" applyFont="1" applyFill="1"/>
    <xf numFmtId="0" fontId="98" fillId="0" borderId="0" xfId="0" applyFont="1"/>
    <xf numFmtId="49" fontId="19" fillId="2" borderId="0" xfId="5" applyNumberFormat="1" applyFont="1" applyFill="1" applyAlignment="1">
      <alignment vertical="center"/>
    </xf>
    <xf numFmtId="167" fontId="20" fillId="2" borderId="0" xfId="5" applyNumberFormat="1" applyFont="1" applyFill="1" applyAlignment="1">
      <alignment horizontal="left" vertical="center"/>
    </xf>
    <xf numFmtId="0" fontId="99" fillId="0" borderId="0" xfId="0" applyFont="1"/>
    <xf numFmtId="0" fontId="100" fillId="0" borderId="0" xfId="0" applyFont="1"/>
    <xf numFmtId="0" fontId="101" fillId="0" borderId="1" xfId="2" applyFont="1" applyBorder="1" applyAlignment="1">
      <alignment horizontal="left"/>
    </xf>
    <xf numFmtId="0" fontId="101" fillId="0" borderId="1" xfId="2" applyFont="1" applyBorder="1" applyAlignment="1">
      <alignment horizontal="right" wrapText="1"/>
    </xf>
    <xf numFmtId="0" fontId="100" fillId="0" borderId="0" xfId="2" applyFont="1"/>
    <xf numFmtId="164" fontId="100" fillId="0" borderId="0" xfId="2" applyNumberFormat="1" applyFont="1"/>
    <xf numFmtId="0" fontId="102" fillId="0" borderId="0" xfId="0" applyFont="1"/>
    <xf numFmtId="0" fontId="102" fillId="0" borderId="0" xfId="17" applyFont="1" applyFill="1" applyBorder="1"/>
    <xf numFmtId="0" fontId="98" fillId="0" borderId="0" xfId="0" applyFont="1" applyAlignment="1">
      <alignment wrapText="1"/>
    </xf>
    <xf numFmtId="0" fontId="96" fillId="0" borderId="28" xfId="0" applyFont="1" applyBorder="1" applyAlignment="1">
      <alignment wrapText="1"/>
    </xf>
    <xf numFmtId="0" fontId="98" fillId="0" borderId="26" xfId="0" applyFont="1" applyBorder="1" applyAlignment="1">
      <alignment wrapText="1"/>
    </xf>
    <xf numFmtId="0" fontId="98" fillId="0" borderId="0" xfId="17" applyFont="1" applyFill="1" applyBorder="1"/>
    <xf numFmtId="16" fontId="98" fillId="0" borderId="26" xfId="0" applyNumberFormat="1" applyFont="1" applyBorder="1" applyAlignment="1">
      <alignment horizontal="center" vertical="center" wrapText="1"/>
    </xf>
    <xf numFmtId="0" fontId="98" fillId="0" borderId="26" xfId="0" applyFont="1" applyBorder="1"/>
    <xf numFmtId="0" fontId="102" fillId="0" borderId="26" xfId="17" applyFont="1" applyFill="1" applyBorder="1"/>
    <xf numFmtId="16" fontId="98" fillId="0" borderId="28" xfId="0" applyNumberFormat="1" applyFont="1" applyBorder="1" applyAlignment="1">
      <alignment horizontal="center" vertical="center" wrapText="1"/>
    </xf>
    <xf numFmtId="0" fontId="98" fillId="0" borderId="28" xfId="0" applyFont="1" applyBorder="1"/>
    <xf numFmtId="0" fontId="102" fillId="0" borderId="28" xfId="17" applyFont="1" applyFill="1" applyBorder="1"/>
    <xf numFmtId="0" fontId="96" fillId="0" borderId="0" xfId="0" applyFont="1" applyAlignment="1">
      <alignment horizontal="center"/>
    </xf>
    <xf numFmtId="0" fontId="98" fillId="0" borderId="0" xfId="6" applyFont="1" applyAlignment="1">
      <alignment vertical="center"/>
    </xf>
    <xf numFmtId="16" fontId="98" fillId="0" borderId="1" xfId="0" applyNumberFormat="1" applyFont="1" applyBorder="1" applyAlignment="1">
      <alignment vertical="center" wrapText="1"/>
    </xf>
    <xf numFmtId="0" fontId="98" fillId="0" borderId="1" xfId="0" applyFont="1" applyBorder="1"/>
    <xf numFmtId="0" fontId="102" fillId="0" borderId="1" xfId="17" applyFont="1" applyFill="1" applyBorder="1"/>
    <xf numFmtId="0" fontId="102" fillId="0" borderId="0" xfId="17" applyFont="1"/>
    <xf numFmtId="168" fontId="96" fillId="0" borderId="0" xfId="8" applyNumberFormat="1" applyFont="1"/>
    <xf numFmtId="0" fontId="102" fillId="0" borderId="0" xfId="17" applyFont="1" applyBorder="1"/>
    <xf numFmtId="0" fontId="102" fillId="0" borderId="1" xfId="17" applyFont="1" applyBorder="1"/>
    <xf numFmtId="0" fontId="102" fillId="0" borderId="26" xfId="17" applyFont="1" applyBorder="1"/>
    <xf numFmtId="0" fontId="102" fillId="0" borderId="28" xfId="17" applyFont="1" applyBorder="1"/>
    <xf numFmtId="0" fontId="2" fillId="2" borderId="0" xfId="11" applyFont="1" applyFill="1" applyAlignment="1">
      <alignment horizontal="left"/>
    </xf>
    <xf numFmtId="0" fontId="2" fillId="0" borderId="0" xfId="11" applyFont="1"/>
    <xf numFmtId="164" fontId="2" fillId="0" borderId="0" xfId="11" applyNumberFormat="1" applyFont="1"/>
    <xf numFmtId="0" fontId="2" fillId="0" borderId="0" xfId="18" applyFont="1"/>
    <xf numFmtId="0" fontId="2" fillId="2" borderId="0" xfId="18" applyFont="1" applyFill="1" applyAlignment="1">
      <alignment horizontal="left"/>
    </xf>
    <xf numFmtId="170" fontId="10" fillId="0" borderId="0" xfId="8" applyNumberFormat="1" applyFont="1"/>
    <xf numFmtId="0" fontId="14" fillId="0" borderId="0" xfId="0" applyFont="1"/>
    <xf numFmtId="0" fontId="14" fillId="0" borderId="29" xfId="0" applyFont="1" applyBorder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6" xfId="0" applyBorder="1"/>
    <xf numFmtId="0" fontId="17" fillId="0" borderId="26" xfId="0" applyFont="1" applyBorder="1" applyAlignment="1">
      <alignment horizontal="right"/>
    </xf>
    <xf numFmtId="165" fontId="17" fillId="0" borderId="1" xfId="9" applyNumberFormat="1" applyFont="1" applyBorder="1" applyAlignment="1">
      <alignment horizontal="right"/>
    </xf>
    <xf numFmtId="0" fontId="0" fillId="0" borderId="28" xfId="0" applyBorder="1"/>
    <xf numFmtId="0" fontId="0" fillId="0" borderId="1" xfId="0" applyBorder="1" applyAlignment="1">
      <alignment horizontal="right"/>
    </xf>
    <xf numFmtId="0" fontId="104" fillId="0" borderId="0" xfId="0" applyFont="1"/>
    <xf numFmtId="49" fontId="0" fillId="0" borderId="0" xfId="0" applyNumberFormat="1"/>
    <xf numFmtId="1" fontId="0" fillId="0" borderId="0" xfId="0" applyNumberFormat="1" applyAlignment="1">
      <alignment horizontal="right"/>
    </xf>
    <xf numFmtId="165" fontId="0" fillId="0" borderId="0" xfId="9" applyNumberFormat="1" applyFont="1" applyBorder="1" applyAlignment="1">
      <alignment horizontal="right"/>
    </xf>
    <xf numFmtId="49" fontId="0" fillId="0" borderId="28" xfId="0" applyNumberFormat="1" applyBorder="1"/>
    <xf numFmtId="1" fontId="0" fillId="0" borderId="28" xfId="0" applyNumberFormat="1" applyBorder="1" applyAlignment="1">
      <alignment horizontal="right"/>
    </xf>
    <xf numFmtId="165" fontId="0" fillId="0" borderId="28" xfId="9" applyNumberFormat="1" applyFont="1" applyBorder="1" applyAlignment="1">
      <alignment horizontal="right"/>
    </xf>
    <xf numFmtId="0" fontId="0" fillId="0" borderId="28" xfId="0" applyBorder="1" applyAlignment="1">
      <alignment horizontal="right"/>
    </xf>
    <xf numFmtId="0" fontId="3" fillId="0" borderId="0" xfId="0" applyFont="1"/>
    <xf numFmtId="175" fontId="0" fillId="0" borderId="0" xfId="0" applyNumberFormat="1"/>
    <xf numFmtId="0" fontId="3" fillId="0" borderId="1" xfId="0" applyFont="1" applyBorder="1"/>
    <xf numFmtId="0" fontId="17" fillId="0" borderId="1" xfId="0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1" xfId="0" applyNumberFormat="1" applyBorder="1"/>
    <xf numFmtId="49" fontId="104" fillId="0" borderId="1" xfId="0" applyNumberFormat="1" applyFont="1" applyBorder="1"/>
    <xf numFmtId="1" fontId="0" fillId="0" borderId="0" xfId="0" applyNumberFormat="1"/>
    <xf numFmtId="1" fontId="0" fillId="0" borderId="28" xfId="0" applyNumberFormat="1" applyBorder="1"/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right"/>
    </xf>
    <xf numFmtId="176" fontId="0" fillId="0" borderId="0" xfId="0" applyNumberFormat="1"/>
    <xf numFmtId="0" fontId="17" fillId="0" borderId="0" xfId="0" applyFont="1" applyAlignment="1">
      <alignment horizontal="right"/>
    </xf>
    <xf numFmtId="16" fontId="104" fillId="0" borderId="1" xfId="0" applyNumberFormat="1" applyFont="1" applyBorder="1"/>
    <xf numFmtId="16" fontId="0" fillId="0" borderId="0" xfId="0" applyNumberFormat="1"/>
    <xf numFmtId="17" fontId="0" fillId="0" borderId="0" xfId="0" applyNumberFormat="1"/>
    <xf numFmtId="0" fontId="0" fillId="0" borderId="1" xfId="0" applyBorder="1"/>
    <xf numFmtId="16" fontId="98" fillId="0" borderId="26" xfId="0" applyNumberFormat="1" applyFont="1" applyBorder="1" applyAlignment="1">
      <alignment horizontal="center" vertical="center" wrapText="1"/>
    </xf>
    <xf numFmtId="16" fontId="98" fillId="0" borderId="0" xfId="0" applyNumberFormat="1" applyFont="1" applyAlignment="1">
      <alignment horizontal="center" vertical="center" wrapText="1"/>
    </xf>
    <xf numFmtId="16" fontId="98" fillId="0" borderId="28" xfId="0" applyNumberFormat="1" applyFont="1" applyBorder="1" applyAlignment="1">
      <alignment horizontal="center" vertical="center" wrapText="1"/>
    </xf>
    <xf numFmtId="0" fontId="98" fillId="0" borderId="0" xfId="0" applyFont="1" applyAlignment="1">
      <alignment horizontal="center" wrapText="1"/>
    </xf>
    <xf numFmtId="0" fontId="98" fillId="0" borderId="0" xfId="0" applyFont="1" applyAlignment="1">
      <alignment horizontal="center" vertical="center" wrapText="1"/>
    </xf>
    <xf numFmtId="0" fontId="98" fillId="0" borderId="28" xfId="0" applyFont="1" applyBorder="1" applyAlignment="1">
      <alignment horizontal="center" vertical="center" wrapText="1"/>
    </xf>
    <xf numFmtId="0" fontId="98" fillId="0" borderId="26" xfId="0" applyFont="1" applyBorder="1" applyAlignment="1">
      <alignment horizontal="center" vertical="center" wrapText="1"/>
    </xf>
    <xf numFmtId="0" fontId="98" fillId="0" borderId="29" xfId="0" applyFont="1" applyBorder="1" applyAlignment="1">
      <alignment horizontal="center" vertical="center" wrapText="1"/>
    </xf>
    <xf numFmtId="0" fontId="84" fillId="0" borderId="0" xfId="0" applyFont="1" applyAlignment="1">
      <alignment horizontal="left" vertical="center"/>
    </xf>
    <xf numFmtId="0" fontId="90" fillId="10" borderId="27" xfId="0" applyFont="1" applyFill="1" applyBorder="1" applyAlignment="1">
      <alignment horizontal="center" vertical="center" wrapText="1"/>
    </xf>
    <xf numFmtId="0" fontId="90" fillId="10" borderId="24" xfId="0" applyFont="1" applyFill="1" applyBorder="1" applyAlignment="1">
      <alignment horizontal="center" vertical="center" wrapText="1"/>
    </xf>
    <xf numFmtId="0" fontId="90" fillId="10" borderId="2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/>
    </xf>
    <xf numFmtId="0" fontId="89" fillId="0" borderId="0" xfId="0" applyFont="1" applyAlignment="1">
      <alignment horizontal="left" vertical="center"/>
    </xf>
    <xf numFmtId="0" fontId="8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4" fillId="0" borderId="0" xfId="17" applyFill="1" applyBorder="1"/>
    <xf numFmtId="0" fontId="11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/>
    <xf numFmtId="3" fontId="14" fillId="0" borderId="1" xfId="0" applyNumberFormat="1" applyFont="1" applyBorder="1"/>
    <xf numFmtId="0" fontId="105" fillId="0" borderId="0" xfId="0" applyFont="1"/>
    <xf numFmtId="0" fontId="44" fillId="0" borderId="28" xfId="17" applyFill="1" applyBorder="1"/>
    <xf numFmtId="0" fontId="11" fillId="0" borderId="0" xfId="0" applyFont="1" applyAlignment="1">
      <alignment horizontal="left"/>
    </xf>
    <xf numFmtId="0" fontId="11" fillId="13" borderId="0" xfId="0" applyFont="1" applyFill="1"/>
    <xf numFmtId="0" fontId="14" fillId="0" borderId="0" xfId="0" applyFont="1" applyAlignment="1">
      <alignment horizontal="left"/>
    </xf>
    <xf numFmtId="0" fontId="11" fillId="13" borderId="0" xfId="0" applyFont="1" applyFill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/>
    <xf numFmtId="0" fontId="11" fillId="13" borderId="0" xfId="0" applyFont="1" applyFill="1"/>
    <xf numFmtId="0" fontId="11" fillId="0" borderId="0" xfId="0" applyFont="1"/>
    <xf numFmtId="0" fontId="14" fillId="0" borderId="28" xfId="0" applyFont="1" applyBorder="1"/>
    <xf numFmtId="0" fontId="14" fillId="0" borderId="1" xfId="0" applyFont="1" applyBorder="1"/>
    <xf numFmtId="0" fontId="14" fillId="0" borderId="26" xfId="0" applyFont="1" applyBorder="1"/>
    <xf numFmtId="0" fontId="11" fillId="0" borderId="28" xfId="0" applyFont="1" applyBorder="1" applyAlignment="1">
      <alignment horizontal="left"/>
    </xf>
    <xf numFmtId="0" fontId="11" fillId="0" borderId="28" xfId="0" applyFont="1" applyBorder="1"/>
    <xf numFmtId="0" fontId="11" fillId="0" borderId="28" xfId="0" applyFont="1" applyBorder="1"/>
    <xf numFmtId="0" fontId="106" fillId="14" borderId="30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7" fillId="14" borderId="30" xfId="0" applyFont="1" applyFill="1" applyBorder="1"/>
    <xf numFmtId="0" fontId="17" fillId="15" borderId="0" xfId="0" applyFont="1" applyFill="1" applyAlignment="1">
      <alignment horizontal="left"/>
    </xf>
    <xf numFmtId="0" fontId="17" fillId="15" borderId="0" xfId="0" applyFont="1" applyFill="1"/>
    <xf numFmtId="0" fontId="107" fillId="0" borderId="0" xfId="0" applyFont="1"/>
    <xf numFmtId="0" fontId="7" fillId="14" borderId="31" xfId="0" applyFont="1" applyFill="1" applyBorder="1"/>
    <xf numFmtId="0" fontId="11" fillId="0" borderId="0" xfId="0" applyFont="1" applyAlignment="1">
      <alignment vertical="center"/>
    </xf>
  </cellXfs>
  <cellStyles count="29">
    <cellStyle name="Comma 2" xfId="21" xr:uid="{D8006BFF-99BE-4857-ACDE-EF265D6110B8}"/>
    <cellStyle name="Hyperkobling" xfId="17" builtinId="8"/>
    <cellStyle name="Hyperlink 2" xfId="20" xr:uid="{58ACF254-AB4A-4B0F-BF61-BC2D414D94BB}"/>
    <cellStyle name="Komma" xfId="8" builtinId="3"/>
    <cellStyle name="Komma 4" xfId="12" xr:uid="{A8421DD0-21FF-4CD3-B5E5-00F4CA28D567}"/>
    <cellStyle name="Normal" xfId="0" builtinId="0"/>
    <cellStyle name="Normal 10 2" xfId="19" xr:uid="{18C94BFC-2D9A-469E-93A3-6D064AA16389}"/>
    <cellStyle name="Normal 10 3" xfId="13" xr:uid="{38F2AA91-3B8D-4692-B51D-29D16D8A76DC}"/>
    <cellStyle name="Normal 11" xfId="28" xr:uid="{9961861E-C162-426D-9619-166F4835126D}"/>
    <cellStyle name="Normal 12" xfId="24" xr:uid="{F5B8DE12-FC0F-4A17-974C-895FDC96DF74}"/>
    <cellStyle name="Normal 19" xfId="10" xr:uid="{517CDCAD-CB43-45D1-8FA1-E6C4BDFDECE0}"/>
    <cellStyle name="Normal 2" xfId="1" xr:uid="{0D420AD8-0C13-4B53-8DFE-4A799B398E18}"/>
    <cellStyle name="Normal 2 2" xfId="2" xr:uid="{6C09F56C-4BAE-44C7-8B78-164550312C20}"/>
    <cellStyle name="Normal 2 2 2" xfId="5" xr:uid="{2EBAD4CA-AEDB-425A-995B-6C9EEB26D3E4}"/>
    <cellStyle name="Normal 2 2 2 2" xfId="11" xr:uid="{71712559-480F-4E4F-9DC8-DF310799060E}"/>
    <cellStyle name="Normal 2 2 3" xfId="25" xr:uid="{4F93FAD7-84A9-4783-8824-474CCDDD08BE}"/>
    <cellStyle name="Normal 2 3" xfId="7" xr:uid="{24DE5C58-57AC-4021-803C-11DD6168061D}"/>
    <cellStyle name="Normal 20 2" xfId="18" xr:uid="{58D5CB52-2060-4EEB-916A-DC5147D58BFE}"/>
    <cellStyle name="Normal 3" xfId="6" xr:uid="{F86C9EB2-3CE4-4F8E-8EFC-A8013A02B22F}"/>
    <cellStyle name="Normal 3 3" xfId="26" xr:uid="{94E50113-F2BE-4E4B-B6B9-2764D9BB5589}"/>
    <cellStyle name="Normal 7" xfId="15" xr:uid="{A716F186-BB23-499A-9DAE-8DB05625F430}"/>
    <cellStyle name="Normal 8" xfId="22" xr:uid="{8951FDEA-45C3-425A-98CB-6E95F98B4BD7}"/>
    <cellStyle name="Percent 2" xfId="14" xr:uid="{4C16D806-768D-4E16-BAFB-99EDC6842A6F}"/>
    <cellStyle name="Percent 3" xfId="27" xr:uid="{5F8F6C75-043A-4BCF-B531-CEFA178AEC46}"/>
    <cellStyle name="Prosent" xfId="9" builtinId="5"/>
    <cellStyle name="Prosent 2" xfId="3" xr:uid="{D8D09529-907F-46C0-8331-2C5AA3F6E167}"/>
    <cellStyle name="Prosent 2 2" xfId="4" xr:uid="{B592E0B2-40C7-4945-9B44-5952509CEBBC}"/>
    <cellStyle name="Prosent 2 3" xfId="16" xr:uid="{733693DB-ADFD-4B5A-9BA4-0C07AF12A91C}"/>
    <cellStyle name="Prosent 3" xfId="23" xr:uid="{356D4A86-C41F-4F45-AD4F-E9939CEB4A1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BM Plex Mono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microsoft.com/office/2017/10/relationships/person" Target="persons/perso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83333333333334E-2"/>
          <c:y val="0.1111111111111111"/>
          <c:w val="0.88749999999999996"/>
          <c:h val="0.75252525252525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4.1a'!$B$3</c:f>
              <c:strCache>
                <c:ptCount val="1"/>
                <c:pt idx="0">
                  <c:v>Løpende priser</c:v>
                </c:pt>
              </c:strCache>
            </c:strRef>
          </c:tx>
          <c:invertIfNegative val="0"/>
          <c:cat>
            <c:numRef>
              <c:f>'Figur 4.1a'!$A$4:$A$23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'Figur 4.1a'!$B$4:$B$23</c:f>
              <c:numCache>
                <c:formatCode>0.0</c:formatCode>
                <c:ptCount val="20"/>
                <c:pt idx="0">
                  <c:v>14.282500000000004</c:v>
                </c:pt>
                <c:pt idx="1">
                  <c:v>16.373699999999996</c:v>
                </c:pt>
                <c:pt idx="2">
                  <c:v>18.091000000000001</c:v>
                </c:pt>
                <c:pt idx="3">
                  <c:v>19.357200000000002</c:v>
                </c:pt>
                <c:pt idx="4">
                  <c:v>21.204200000000004</c:v>
                </c:pt>
                <c:pt idx="5">
                  <c:v>22.976099999999999</c:v>
                </c:pt>
                <c:pt idx="6">
                  <c:v>23.551099999999998</c:v>
                </c:pt>
                <c:pt idx="7">
                  <c:v>24.488700000000005</c:v>
                </c:pt>
                <c:pt idx="8">
                  <c:v>26.374627302999997</c:v>
                </c:pt>
                <c:pt idx="9">
                  <c:v>28.310639568121502</c:v>
                </c:pt>
                <c:pt idx="10">
                  <c:v>30.769202241199885</c:v>
                </c:pt>
                <c:pt idx="11">
                  <c:v>32.978720819901525</c:v>
                </c:pt>
                <c:pt idx="12">
                  <c:v>35.848258289894652</c:v>
                </c:pt>
                <c:pt idx="13">
                  <c:v>36.61193989692903</c:v>
                </c:pt>
                <c:pt idx="14">
                  <c:v>38.180146631499319</c:v>
                </c:pt>
                <c:pt idx="15">
                  <c:v>39.1944844319083</c:v>
                </c:pt>
                <c:pt idx="16">
                  <c:v>40.766615205758754</c:v>
                </c:pt>
                <c:pt idx="17">
                  <c:v>42.430247998161775</c:v>
                </c:pt>
                <c:pt idx="18">
                  <c:v>43.981012394399663</c:v>
                </c:pt>
                <c:pt idx="19">
                  <c:v>48.341175559898502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E-48A9-87B4-8674F745D9E2}"/>
            </c:ext>
          </c:extLst>
        </c:ser>
        <c:ser>
          <c:idx val="2"/>
          <c:order val="1"/>
          <c:tx>
            <c:strRef>
              <c:f>'Figur 4.1a'!$C$3</c:f>
              <c:strCache>
                <c:ptCount val="1"/>
                <c:pt idx="0">
                  <c:v>Faste 2015-priser</c:v>
                </c:pt>
              </c:strCache>
            </c:strRef>
          </c:tx>
          <c:invertIfNegative val="0"/>
          <c:cat>
            <c:numRef>
              <c:f>'Figur 4.1a'!$A$4:$A$23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'Figur 4.1a'!$C$4:$C$23</c:f>
              <c:numCache>
                <c:formatCode>0.0</c:formatCode>
                <c:ptCount val="20"/>
                <c:pt idx="0">
                  <c:v>21.903502979248966</c:v>
                </c:pt>
                <c:pt idx="1">
                  <c:v>23.600138105503248</c:v>
                </c:pt>
                <c:pt idx="2">
                  <c:v>24.211103584754845</c:v>
                </c:pt>
                <c:pt idx="3">
                  <c:v>24.76639897271086</c:v>
                </c:pt>
                <c:pt idx="4">
                  <c:v>25.911677982563791</c:v>
                </c:pt>
                <c:pt idx="5">
                  <c:v>27.049086655078806</c:v>
                </c:pt>
                <c:pt idx="6">
                  <c:v>26.582950374524891</c:v>
                </c:pt>
                <c:pt idx="7">
                  <c:v>26.629337467492501</c:v>
                </c:pt>
                <c:pt idx="8">
                  <c:v>27.76391079618552</c:v>
                </c:pt>
                <c:pt idx="9">
                  <c:v>29.075026836460779</c:v>
                </c:pt>
                <c:pt idx="10">
                  <c:v>30.769202241199885</c:v>
                </c:pt>
                <c:pt idx="11">
                  <c:v>32.268807064482893</c:v>
                </c:pt>
                <c:pt idx="12">
                  <c:v>34.422545308314866</c:v>
                </c:pt>
                <c:pt idx="13">
                  <c:v>34.131897773482955</c:v>
                </c:pt>
                <c:pt idx="14">
                  <c:v>34.590744756911384</c:v>
                </c:pt>
                <c:pt idx="15">
                  <c:v>34.963857655582778</c:v>
                </c:pt>
                <c:pt idx="16">
                  <c:v>35.701872334289597</c:v>
                </c:pt>
                <c:pt idx="17">
                  <c:v>35.037364160331798</c:v>
                </c:pt>
                <c:pt idx="18">
                  <c:v>34.360165933124698</c:v>
                </c:pt>
                <c:pt idx="19">
                  <c:v>36.037354467436899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E-48A9-87B4-8674F74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1653296"/>
        <c:axId val="-531650576"/>
        <c:extLst/>
      </c:barChart>
      <c:lineChart>
        <c:grouping val="standard"/>
        <c:varyColors val="0"/>
        <c:ser>
          <c:idx val="3"/>
          <c:order val="2"/>
          <c:tx>
            <c:strRef>
              <c:f>'Figur 4.1a'!$D$3</c:f>
              <c:strCache>
                <c:ptCount val="1"/>
                <c:pt idx="0">
                  <c:v>Årlig realvekst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 4.1a'!$A$4:$A$23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'Figur 4.1a'!$D$4:$D$23</c:f>
              <c:numCache>
                <c:formatCode>0.0</c:formatCode>
                <c:ptCount val="20"/>
                <c:pt idx="0">
                  <c:v>1.832180142412887</c:v>
                </c:pt>
                <c:pt idx="1">
                  <c:v>7.7459533658230217</c:v>
                </c:pt>
                <c:pt idx="2">
                  <c:v>2.5888216268917796</c:v>
                </c:pt>
                <c:pt idx="3">
                  <c:v>2.2935566981162836</c:v>
                </c:pt>
                <c:pt idx="4">
                  <c:v>4.6243259309311391</c:v>
                </c:pt>
                <c:pt idx="5">
                  <c:v>4.3895600789743749</c:v>
                </c:pt>
                <c:pt idx="6">
                  <c:v>-1.7232976717400206</c:v>
                </c:pt>
                <c:pt idx="7">
                  <c:v>0.17449941527958313</c:v>
                </c:pt>
                <c:pt idx="8">
                  <c:v>4.260614181926381</c:v>
                </c:pt>
                <c:pt idx="9">
                  <c:v>4.7223752082339754</c:v>
                </c:pt>
                <c:pt idx="10">
                  <c:v>5.826909169399519</c:v>
                </c:pt>
                <c:pt idx="11">
                  <c:v>4.8737201943930941</c:v>
                </c:pt>
                <c:pt idx="12">
                  <c:v>6.6743658652399063</c:v>
                </c:pt>
                <c:pt idx="13">
                  <c:v>-0.84435224713527157</c:v>
                </c:pt>
                <c:pt idx="14">
                  <c:v>1.3443348110133924</c:v>
                </c:pt>
                <c:pt idx="15">
                  <c:v>1.0786495095536752</c:v>
                </c:pt>
                <c:pt idx="16">
                  <c:v>2.110793053720772</c:v>
                </c:pt>
                <c:pt idx="17">
                  <c:v>-1.8612698172684849</c:v>
                </c:pt>
                <c:pt idx="18">
                  <c:v>-1.9327887340730432</c:v>
                </c:pt>
                <c:pt idx="19">
                  <c:v>4.8409391934295796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E-48A9-87B4-8674F74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50968"/>
        <c:axId val="814031288"/>
      </c:lineChart>
      <c:catAx>
        <c:axId val="-531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+mn-lt"/>
                <a:cs typeface="Arial" panose="020B0604020202020204" pitchFamily="34" charset="0"/>
              </a:defRPr>
            </a:pPr>
            <a:endParaRPr lang="nb-NO"/>
          </a:p>
        </c:txPr>
        <c:crossAx val="-531650576"/>
        <c:crosses val="autoZero"/>
        <c:auto val="1"/>
        <c:lblAlgn val="ctr"/>
        <c:lblOffset val="100"/>
        <c:noMultiLvlLbl val="0"/>
      </c:catAx>
      <c:valAx>
        <c:axId val="-531650576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nb-NO" sz="1000"/>
                  <a:t>Mrd. kroner</a:t>
                </a:r>
              </a:p>
            </c:rich>
          </c:tx>
          <c:layout>
            <c:manualLayout>
              <c:xMode val="edge"/>
              <c:yMode val="edge"/>
              <c:x val="3.9583333333333331E-2"/>
              <c:y val="3.535353535353535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-531653296"/>
        <c:crosses val="autoZero"/>
        <c:crossBetween val="between"/>
      </c:valAx>
      <c:valAx>
        <c:axId val="814031288"/>
        <c:scaling>
          <c:orientation val="minMax"/>
        </c:scaling>
        <c:delete val="0"/>
        <c:axPos val="r"/>
        <c:title>
          <c:tx>
            <c:rich>
              <a:bodyPr rot="0" vert="horz" anchor="t" anchorCtr="1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357317127089587"/>
              <c:y val="2.78884257114919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14050968"/>
        <c:crosses val="max"/>
        <c:crossBetween val="between"/>
      </c:valAx>
      <c:catAx>
        <c:axId val="814050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40312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'F4.3b'!$B$15</c:f>
              <c:strCache>
                <c:ptCount val="1"/>
                <c:pt idx="0">
                  <c:v>Humaniora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'F4.3b'!$B$16:$B$25</c:f>
              <c:numCache>
                <c:formatCode>General</c:formatCode>
                <c:ptCount val="10"/>
                <c:pt idx="0">
                  <c:v>239369847.90000004</c:v>
                </c:pt>
                <c:pt idx="1">
                  <c:v>254575962.37000003</c:v>
                </c:pt>
                <c:pt idx="2">
                  <c:v>261689751.01999998</c:v>
                </c:pt>
                <c:pt idx="3">
                  <c:v>265506463.11000001</c:v>
                </c:pt>
                <c:pt idx="4">
                  <c:v>277402822.70999998</c:v>
                </c:pt>
                <c:pt idx="5">
                  <c:v>293954409.9799999</c:v>
                </c:pt>
                <c:pt idx="6">
                  <c:v>299126953.28000003</c:v>
                </c:pt>
                <c:pt idx="7">
                  <c:v>351728387.48000008</c:v>
                </c:pt>
                <c:pt idx="8">
                  <c:v>437385803.72000003</c:v>
                </c:pt>
                <c:pt idx="9">
                  <c:v>447000131.85000002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0-4A74-8C8D-22BBEA9BFB18}"/>
            </c:ext>
          </c:extLst>
        </c:ser>
        <c:ser>
          <c:idx val="1"/>
          <c:order val="1"/>
          <c:tx>
            <c:strRef>
              <c:f>'F4.3b'!$C$15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'F4.3b'!$C$16:$C$25</c:f>
              <c:numCache>
                <c:formatCode>General</c:formatCode>
                <c:ptCount val="10"/>
                <c:pt idx="0">
                  <c:v>1162968882.9099998</c:v>
                </c:pt>
                <c:pt idx="1">
                  <c:v>1243811875.0799999</c:v>
                </c:pt>
                <c:pt idx="2">
                  <c:v>1265985854.8199999</c:v>
                </c:pt>
                <c:pt idx="3">
                  <c:v>1381625689.9700003</c:v>
                </c:pt>
                <c:pt idx="4">
                  <c:v>1451280613.3000007</c:v>
                </c:pt>
                <c:pt idx="5">
                  <c:v>1568403029.2199998</c:v>
                </c:pt>
                <c:pt idx="6">
                  <c:v>1642260160.4299996</c:v>
                </c:pt>
                <c:pt idx="7">
                  <c:v>2001492614.9200001</c:v>
                </c:pt>
                <c:pt idx="8">
                  <c:v>2188899348.5699997</c:v>
                </c:pt>
                <c:pt idx="9">
                  <c:v>2038588113.9999995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0-4A74-8C8D-22BBEA9BFB18}"/>
            </c:ext>
          </c:extLst>
        </c:ser>
        <c:ser>
          <c:idx val="2"/>
          <c:order val="2"/>
          <c:tx>
            <c:strRef>
              <c:f>'F4.3b'!$D$15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'F4.3b'!$D$16:$D$25</c:f>
              <c:numCache>
                <c:formatCode>General</c:formatCode>
                <c:ptCount val="10"/>
                <c:pt idx="0">
                  <c:v>1435631267.3200002</c:v>
                </c:pt>
                <c:pt idx="1">
                  <c:v>1602566709.8699999</c:v>
                </c:pt>
                <c:pt idx="2">
                  <c:v>1853569152.9499993</c:v>
                </c:pt>
                <c:pt idx="3">
                  <c:v>2013918315.51</c:v>
                </c:pt>
                <c:pt idx="4">
                  <c:v>2050167606.0299997</c:v>
                </c:pt>
                <c:pt idx="5">
                  <c:v>2274514772.8999996</c:v>
                </c:pt>
                <c:pt idx="6">
                  <c:v>2324062393.5899992</c:v>
                </c:pt>
                <c:pt idx="7">
                  <c:v>2534529732.2699986</c:v>
                </c:pt>
                <c:pt idx="8">
                  <c:v>2696374110.8100004</c:v>
                </c:pt>
                <c:pt idx="9">
                  <c:v>2916168818.3700018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0-4A74-8C8D-22BBEA9BFB18}"/>
            </c:ext>
          </c:extLst>
        </c:ser>
        <c:ser>
          <c:idx val="3"/>
          <c:order val="3"/>
          <c:tx>
            <c:strRef>
              <c:f>'F4.3b'!$E$15</c:f>
              <c:strCache>
                <c:ptCount val="1"/>
                <c:pt idx="0">
                  <c:v>Teknologi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'F4.3b'!$E$16:$E$25</c:f>
              <c:numCache>
                <c:formatCode>General</c:formatCode>
                <c:ptCount val="10"/>
                <c:pt idx="0">
                  <c:v>2547151849.77</c:v>
                </c:pt>
                <c:pt idx="1">
                  <c:v>2938991638.6700001</c:v>
                </c:pt>
                <c:pt idx="2">
                  <c:v>3375591650.8799996</c:v>
                </c:pt>
                <c:pt idx="3">
                  <c:v>3752402348.8600001</c:v>
                </c:pt>
                <c:pt idx="4">
                  <c:v>3846756237.4599996</c:v>
                </c:pt>
                <c:pt idx="5">
                  <c:v>3855705707.9199991</c:v>
                </c:pt>
                <c:pt idx="6">
                  <c:v>3976966422.8800001</c:v>
                </c:pt>
                <c:pt idx="7">
                  <c:v>4540785954.8300009</c:v>
                </c:pt>
                <c:pt idx="8">
                  <c:v>4095999659.8300004</c:v>
                </c:pt>
                <c:pt idx="9">
                  <c:v>4069034403.23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40-4A74-8C8D-22BBEA9BFB18}"/>
            </c:ext>
          </c:extLst>
        </c:ser>
        <c:ser>
          <c:idx val="4"/>
          <c:order val="4"/>
          <c:tx>
            <c:strRef>
              <c:f>'F4.3b'!$F$15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'F4.3b'!$F$16:$F$25</c:f>
              <c:numCache>
                <c:formatCode>General</c:formatCode>
                <c:ptCount val="10"/>
                <c:pt idx="0">
                  <c:v>792280800.94999993</c:v>
                </c:pt>
                <c:pt idx="1">
                  <c:v>882795048.42000008</c:v>
                </c:pt>
                <c:pt idx="2">
                  <c:v>887715039.74999976</c:v>
                </c:pt>
                <c:pt idx="3">
                  <c:v>904970567.41999996</c:v>
                </c:pt>
                <c:pt idx="4">
                  <c:v>1065106396.8899999</c:v>
                </c:pt>
                <c:pt idx="5">
                  <c:v>1100496004.4400001</c:v>
                </c:pt>
                <c:pt idx="6">
                  <c:v>1293056301.0999999</c:v>
                </c:pt>
                <c:pt idx="7">
                  <c:v>1191252145.1000004</c:v>
                </c:pt>
                <c:pt idx="8">
                  <c:v>1239495346.6000001</c:v>
                </c:pt>
                <c:pt idx="9">
                  <c:v>1146455470.6700003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40-4A74-8C8D-22BBEA9BFB18}"/>
            </c:ext>
          </c:extLst>
        </c:ser>
        <c:ser>
          <c:idx val="5"/>
          <c:order val="5"/>
          <c:tx>
            <c:strRef>
              <c:f>'F4.3b'!$G$15</c:f>
              <c:strCache>
                <c:ptCount val="1"/>
                <c:pt idx="0">
                  <c:v>Landbruks- og fiskerifag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'F4.3b'!$G$16:$G$25</c:f>
              <c:numCache>
                <c:formatCode>General</c:formatCode>
                <c:ptCount val="10"/>
                <c:pt idx="0">
                  <c:v>781722330.01999998</c:v>
                </c:pt>
                <c:pt idx="1">
                  <c:v>846811748</c:v>
                </c:pt>
                <c:pt idx="2">
                  <c:v>896033194.11000001</c:v>
                </c:pt>
                <c:pt idx="3">
                  <c:v>978342270.73000002</c:v>
                </c:pt>
                <c:pt idx="4">
                  <c:v>953323473.61000001</c:v>
                </c:pt>
                <c:pt idx="5">
                  <c:v>962101507.31999993</c:v>
                </c:pt>
                <c:pt idx="6">
                  <c:v>881737250.61999989</c:v>
                </c:pt>
                <c:pt idx="7">
                  <c:v>862167735.02999997</c:v>
                </c:pt>
                <c:pt idx="8">
                  <c:v>823527079.26999998</c:v>
                </c:pt>
                <c:pt idx="9">
                  <c:v>732592975.30000007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40-4A74-8C8D-22BBEA9BFB18}"/>
            </c:ext>
          </c:extLst>
        </c:ser>
        <c:ser>
          <c:idx val="6"/>
          <c:order val="6"/>
          <c:tx>
            <c:strRef>
              <c:f>'F4.3b'!$H$15</c:f>
              <c:strCache>
                <c:ptCount val="1"/>
                <c:pt idx="0">
                  <c:v>Annet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'F4.3b'!$A$16:$A$25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'F4.3b'!$H$16:$H$25</c:f>
              <c:numCache>
                <c:formatCode>General</c:formatCode>
                <c:ptCount val="10"/>
                <c:pt idx="0">
                  <c:v>116980118.93000001</c:v>
                </c:pt>
                <c:pt idx="1">
                  <c:v>167725091.00999999</c:v>
                </c:pt>
                <c:pt idx="2">
                  <c:v>171862050.96000001</c:v>
                </c:pt>
                <c:pt idx="3">
                  <c:v>183261746.66999999</c:v>
                </c:pt>
                <c:pt idx="4">
                  <c:v>152224993.56</c:v>
                </c:pt>
                <c:pt idx="5">
                  <c:v>114703699.3</c:v>
                </c:pt>
                <c:pt idx="6">
                  <c:v>105688078</c:v>
                </c:pt>
                <c:pt idx="7">
                  <c:v>148461765</c:v>
                </c:pt>
                <c:pt idx="8">
                  <c:v>146434895.63</c:v>
                </c:pt>
                <c:pt idx="9">
                  <c:v>101175596.39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40-4A74-8C8D-22BBEA9B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38911"/>
        <c:axId val="956539391"/>
      </c:lineChart>
      <c:catAx>
        <c:axId val="95653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6539391"/>
        <c:crosses val="autoZero"/>
        <c:auto val="1"/>
        <c:lblAlgn val="ctr"/>
        <c:lblOffset val="100"/>
        <c:noMultiLvlLbl val="0"/>
      </c:catAx>
      <c:valAx>
        <c:axId val="95653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6538911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</a:t>
                  </a:r>
                  <a:r>
                    <a:rPr lang="en-US" baseline="0"/>
                    <a:t> kr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'F4.3c'!$B$2</c:f>
              <c:strCache>
                <c:ptCount val="1"/>
                <c:pt idx="0">
                  <c:v>Forskerprosjekt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'F4.3c'!$B$3:$B$12</c:f>
              <c:numCache>
                <c:formatCode>General</c:formatCode>
                <c:ptCount val="10"/>
                <c:pt idx="0">
                  <c:v>2440833108.7312894</c:v>
                </c:pt>
                <c:pt idx="1">
                  <c:v>2686643653.7799997</c:v>
                </c:pt>
                <c:pt idx="2">
                  <c:v>2780159621.7612524</c:v>
                </c:pt>
                <c:pt idx="3">
                  <c:v>3069865301.4639654</c:v>
                </c:pt>
                <c:pt idx="4">
                  <c:v>3012442276.0065355</c:v>
                </c:pt>
                <c:pt idx="5">
                  <c:v>2798779022.1318316</c:v>
                </c:pt>
                <c:pt idx="6">
                  <c:v>2776176985.4695616</c:v>
                </c:pt>
                <c:pt idx="7">
                  <c:v>2886063062.8925171</c:v>
                </c:pt>
                <c:pt idx="8">
                  <c:v>2684778441.2552071</c:v>
                </c:pt>
                <c:pt idx="9">
                  <c:v>2383761472.3163786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3-4984-A7F6-88A635BF9894}"/>
            </c:ext>
          </c:extLst>
        </c:ser>
        <c:ser>
          <c:idx val="1"/>
          <c:order val="1"/>
          <c:tx>
            <c:strRef>
              <c:f>'F4.3c'!$C$2</c:f>
              <c:strCache>
                <c:ptCount val="1"/>
                <c:pt idx="0">
                  <c:v>Forskningsinfrastruktur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'F4.3c'!$C$3:$C$12</c:f>
              <c:numCache>
                <c:formatCode>General</c:formatCode>
                <c:ptCount val="10"/>
                <c:pt idx="0">
                  <c:v>268880691.76448995</c:v>
                </c:pt>
                <c:pt idx="1">
                  <c:v>455760413.48999995</c:v>
                </c:pt>
                <c:pt idx="2">
                  <c:v>656244860.33268106</c:v>
                </c:pt>
                <c:pt idx="3">
                  <c:v>621600652.57178175</c:v>
                </c:pt>
                <c:pt idx="4">
                  <c:v>689819394.75465369</c:v>
                </c:pt>
                <c:pt idx="5">
                  <c:v>831059592.31892598</c:v>
                </c:pt>
                <c:pt idx="6">
                  <c:v>699384010.95170021</c:v>
                </c:pt>
                <c:pt idx="7">
                  <c:v>615959752.9048233</c:v>
                </c:pt>
                <c:pt idx="8">
                  <c:v>417682882.27620834</c:v>
                </c:pt>
                <c:pt idx="9">
                  <c:v>425640124.12607425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3-4984-A7F6-88A635BF9894}"/>
            </c:ext>
          </c:extLst>
        </c:ser>
        <c:ser>
          <c:idx val="2"/>
          <c:order val="2"/>
          <c:tx>
            <c:strRef>
              <c:f>'F4.3c'!$D$2</c:f>
              <c:strCache>
                <c:ptCount val="1"/>
                <c:pt idx="0">
                  <c:v>Forskningssenter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'F4.3c'!$D$3:$D$12</c:f>
              <c:numCache>
                <c:formatCode>General</c:formatCode>
                <c:ptCount val="10"/>
                <c:pt idx="0">
                  <c:v>638940230.55550992</c:v>
                </c:pt>
                <c:pt idx="1">
                  <c:v>621779825</c:v>
                </c:pt>
                <c:pt idx="2">
                  <c:v>687848880.62622309</c:v>
                </c:pt>
                <c:pt idx="3">
                  <c:v>705717384.37399781</c:v>
                </c:pt>
                <c:pt idx="4">
                  <c:v>779696741.71103561</c:v>
                </c:pt>
                <c:pt idx="5">
                  <c:v>749279410.19824433</c:v>
                </c:pt>
                <c:pt idx="6">
                  <c:v>756510569.59980094</c:v>
                </c:pt>
                <c:pt idx="7">
                  <c:v>817715569.64156747</c:v>
                </c:pt>
                <c:pt idx="8">
                  <c:v>903201490.09079516</c:v>
                </c:pt>
                <c:pt idx="9">
                  <c:v>899519107.55834806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3-4984-A7F6-88A635BF9894}"/>
            </c:ext>
          </c:extLst>
        </c:ser>
        <c:ser>
          <c:idx val="3"/>
          <c:order val="3"/>
          <c:tx>
            <c:strRef>
              <c:f>'F4.3c'!$E$2</c:f>
              <c:strCache>
                <c:ptCount val="1"/>
                <c:pt idx="0">
                  <c:v>Innovasjonsprosjekt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'F4.3c'!$E$3:$E$12</c:f>
              <c:numCache>
                <c:formatCode>General</c:formatCode>
                <c:ptCount val="10"/>
                <c:pt idx="0">
                  <c:v>1146443045.4359999</c:v>
                </c:pt>
                <c:pt idx="1">
                  <c:v>1074058284.6700001</c:v>
                </c:pt>
                <c:pt idx="2">
                  <c:v>1115648541.0958903</c:v>
                </c:pt>
                <c:pt idx="3">
                  <c:v>1185835277.4774394</c:v>
                </c:pt>
                <c:pt idx="4">
                  <c:v>1150006185.5542853</c:v>
                </c:pt>
                <c:pt idx="5">
                  <c:v>1141018034.8202057</c:v>
                </c:pt>
                <c:pt idx="6">
                  <c:v>1264976148.6510375</c:v>
                </c:pt>
                <c:pt idx="7">
                  <c:v>1762874157.0447979</c:v>
                </c:pt>
                <c:pt idx="8">
                  <c:v>1751709532.1882133</c:v>
                </c:pt>
                <c:pt idx="9">
                  <c:v>1477844171.9321582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3-4984-A7F6-88A635BF9894}"/>
            </c:ext>
          </c:extLst>
        </c:ser>
        <c:ser>
          <c:idx val="4"/>
          <c:order val="4"/>
          <c:tx>
            <c:strRef>
              <c:f>'F4.3c'!$F$2</c:f>
              <c:strCache>
                <c:ptCount val="1"/>
                <c:pt idx="0">
                  <c:v>Kommersialiseringsprosjekt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'F4.3c'!$F$3:$F$12</c:f>
              <c:numCache>
                <c:formatCode>General</c:formatCode>
                <c:ptCount val="10"/>
                <c:pt idx="0">
                  <c:v>135876572.58499998</c:v>
                </c:pt>
                <c:pt idx="1">
                  <c:v>166439421</c:v>
                </c:pt>
                <c:pt idx="2">
                  <c:v>242320530.332681</c:v>
                </c:pt>
                <c:pt idx="3">
                  <c:v>272185811.07682025</c:v>
                </c:pt>
                <c:pt idx="4">
                  <c:v>213692714.93850234</c:v>
                </c:pt>
                <c:pt idx="5">
                  <c:v>163691645.1807946</c:v>
                </c:pt>
                <c:pt idx="6">
                  <c:v>149191174.2566275</c:v>
                </c:pt>
                <c:pt idx="7">
                  <c:v>168601459.99596822</c:v>
                </c:pt>
                <c:pt idx="8">
                  <c:v>155148498.1586667</c:v>
                </c:pt>
                <c:pt idx="9">
                  <c:v>118267143.5985059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3-4984-A7F6-88A635BF9894}"/>
            </c:ext>
          </c:extLst>
        </c:ser>
        <c:ser>
          <c:idx val="5"/>
          <c:order val="5"/>
          <c:tx>
            <c:strRef>
              <c:f>'F4.3c'!$G$2</c:f>
              <c:strCache>
                <c:ptCount val="1"/>
                <c:pt idx="0">
                  <c:v>Kompetanse- og samarbeidsprosjekt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'F4.3c'!$G$3:$G$12</c:f>
              <c:numCache>
                <c:formatCode>General</c:formatCode>
                <c:ptCount val="10"/>
                <c:pt idx="0">
                  <c:v>519193400.43999994</c:v>
                </c:pt>
                <c:pt idx="1">
                  <c:v>510621974</c:v>
                </c:pt>
                <c:pt idx="2">
                  <c:v>545233022.82778859</c:v>
                </c:pt>
                <c:pt idx="3">
                  <c:v>510907479.03339487</c:v>
                </c:pt>
                <c:pt idx="4">
                  <c:v>475361611.60547584</c:v>
                </c:pt>
                <c:pt idx="5">
                  <c:v>439940697.58459377</c:v>
                </c:pt>
                <c:pt idx="6">
                  <c:v>538192936.5191263</c:v>
                </c:pt>
                <c:pt idx="7">
                  <c:v>769177815.5848223</c:v>
                </c:pt>
                <c:pt idx="8">
                  <c:v>1189780867.5022929</c:v>
                </c:pt>
                <c:pt idx="9">
                  <c:v>1259883617.9776275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3-4984-A7F6-88A635BF9894}"/>
            </c:ext>
          </c:extLst>
        </c:ser>
        <c:ser>
          <c:idx val="6"/>
          <c:order val="6"/>
          <c:tx>
            <c:strRef>
              <c:f>'F4.3c'!$H$2</c:f>
              <c:strCache>
                <c:ptCount val="1"/>
                <c:pt idx="0">
                  <c:v>Koordinerings- og støtteaktivitet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'F4.3c'!$H$3:$H$12</c:f>
              <c:numCache>
                <c:formatCode>General</c:formatCode>
                <c:ptCount val="10"/>
                <c:pt idx="0">
                  <c:v>223748430.69006997</c:v>
                </c:pt>
                <c:pt idx="1">
                  <c:v>232253915.28</c:v>
                </c:pt>
                <c:pt idx="2">
                  <c:v>287749843.2485323</c:v>
                </c:pt>
                <c:pt idx="3">
                  <c:v>357854057.03569555</c:v>
                </c:pt>
                <c:pt idx="4">
                  <c:v>361667237.00864393</c:v>
                </c:pt>
                <c:pt idx="5">
                  <c:v>395042217.74607402</c:v>
                </c:pt>
                <c:pt idx="6">
                  <c:v>387251381.52728927</c:v>
                </c:pt>
                <c:pt idx="7">
                  <c:v>446518182.40444052</c:v>
                </c:pt>
                <c:pt idx="8">
                  <c:v>397175652.08803111</c:v>
                </c:pt>
                <c:pt idx="9">
                  <c:v>323459838.83682936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3-4984-A7F6-88A635BF9894}"/>
            </c:ext>
          </c:extLst>
        </c:ser>
        <c:ser>
          <c:idx val="7"/>
          <c:order val="7"/>
          <c:tx>
            <c:strRef>
              <c:f>'F4.3c'!$I$2</c:f>
              <c:strCache>
                <c:ptCount val="1"/>
                <c:pt idx="0">
                  <c:v>Internasjonale utlysninger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'F4.3c'!$I$3:$I$12</c:f>
              <c:numCache>
                <c:formatCode>General</c:formatCode>
                <c:ptCount val="10"/>
                <c:pt idx="0">
                  <c:v>16257858.798999999</c:v>
                </c:pt>
                <c:pt idx="1">
                  <c:v>46227617.089999996</c:v>
                </c:pt>
                <c:pt idx="2">
                  <c:v>62362678.786692753</c:v>
                </c:pt>
                <c:pt idx="3">
                  <c:v>78055236.28360562</c:v>
                </c:pt>
                <c:pt idx="4">
                  <c:v>87722539.527742863</c:v>
                </c:pt>
                <c:pt idx="5">
                  <c:v>103921350.08210392</c:v>
                </c:pt>
                <c:pt idx="6">
                  <c:v>158897034.29031298</c:v>
                </c:pt>
                <c:pt idx="7">
                  <c:v>291398150.78147</c:v>
                </c:pt>
                <c:pt idx="8">
                  <c:v>382769142.27201432</c:v>
                </c:pt>
                <c:pt idx="9">
                  <c:v>354547742.43942857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3-4984-A7F6-88A635BF9894}"/>
            </c:ext>
          </c:extLst>
        </c:ser>
        <c:ser>
          <c:idx val="8"/>
          <c:order val="8"/>
          <c:tx>
            <c:strRef>
              <c:f>'F4.3c'!$J$2</c:f>
              <c:strCache>
                <c:ptCount val="1"/>
                <c:pt idx="0">
                  <c:v>Utgåtte søknadstyper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'F4.3c'!$J$3:$J$12</c:f>
              <c:numCache>
                <c:formatCode>General</c:formatCode>
                <c:ptCount val="10"/>
                <c:pt idx="0">
                  <c:v>774573146.96943998</c:v>
                </c:pt>
                <c:pt idx="1">
                  <c:v>800211895.58999991</c:v>
                </c:pt>
                <c:pt idx="2">
                  <c:v>799666765.25440311</c:v>
                </c:pt>
                <c:pt idx="3">
                  <c:v>863269448.2810936</c:v>
                </c:pt>
                <c:pt idx="4">
                  <c:v>899271500.25487089</c:v>
                </c:pt>
                <c:pt idx="5">
                  <c:v>946745908.55383539</c:v>
                </c:pt>
                <c:pt idx="6">
                  <c:v>764037649.85786939</c:v>
                </c:pt>
                <c:pt idx="7">
                  <c:v>541394215.7077558</c:v>
                </c:pt>
                <c:pt idx="8">
                  <c:v>315566457.66128713</c:v>
                </c:pt>
                <c:pt idx="9">
                  <c:v>221773441.73651087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3-4984-A7F6-88A635BF9894}"/>
            </c:ext>
          </c:extLst>
        </c:ser>
        <c:ser>
          <c:idx val="9"/>
          <c:order val="9"/>
          <c:tx>
            <c:strRef>
              <c:f>'F4.3c'!$K$2</c:f>
              <c:strCache>
                <c:ptCount val="1"/>
                <c:pt idx="0">
                  <c:v>Ingen søknadstype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'F4.3c'!$K$3:$K$12</c:f>
              <c:numCache>
                <c:formatCode>General</c:formatCode>
                <c:ptCount val="10"/>
                <c:pt idx="0">
                  <c:v>82841674.228300005</c:v>
                </c:pt>
                <c:pt idx="1">
                  <c:v>171919921.52000001</c:v>
                </c:pt>
                <c:pt idx="2">
                  <c:v>182628106.50684929</c:v>
                </c:pt>
                <c:pt idx="3">
                  <c:v>161868673.89463213</c:v>
                </c:pt>
                <c:pt idx="4">
                  <c:v>104041968.52435721</c:v>
                </c:pt>
                <c:pt idx="5">
                  <c:v>104696027.16620605</c:v>
                </c:pt>
                <c:pt idx="6">
                  <c:v>84659514.695175156</c:v>
                </c:pt>
                <c:pt idx="7">
                  <c:v>159884206.30397186</c:v>
                </c:pt>
                <c:pt idx="8">
                  <c:v>171620278.15307373</c:v>
                </c:pt>
                <c:pt idx="9">
                  <c:v>138586214.36741883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3-4984-A7F6-88A635BF9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64543"/>
        <c:axId val="1075665023"/>
      </c:lineChart>
      <c:catAx>
        <c:axId val="107566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665023"/>
        <c:crosses val="autoZero"/>
        <c:auto val="1"/>
        <c:lblAlgn val="ctr"/>
        <c:lblOffset val="100"/>
        <c:noMultiLvlLbl val="0"/>
      </c:catAx>
      <c:valAx>
        <c:axId val="107566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66454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</a:t>
                  </a:r>
                  <a:r>
                    <a:rPr lang="en-US" baseline="0"/>
                    <a:t> kr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'F4.3c'!$B$15</c:f>
              <c:strCache>
                <c:ptCount val="1"/>
                <c:pt idx="0">
                  <c:v>Forskerprosjekt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'F4.3c'!$B$16:$B$25</c:f>
              <c:numCache>
                <c:formatCode>General</c:formatCode>
                <c:ptCount val="10"/>
                <c:pt idx="0">
                  <c:v>2376663202.2699995</c:v>
                </c:pt>
                <c:pt idx="1">
                  <c:v>2686643653.7799997</c:v>
                </c:pt>
                <c:pt idx="2">
                  <c:v>2841323133.4400001</c:v>
                </c:pt>
                <c:pt idx="3">
                  <c:v>3197012982.52</c:v>
                </c:pt>
                <c:pt idx="4">
                  <c:v>3231327958.4999995</c:v>
                </c:pt>
                <c:pt idx="5">
                  <c:v>3089201871.9200001</c:v>
                </c:pt>
                <c:pt idx="6">
                  <c:v>3113282545.5800004</c:v>
                </c:pt>
                <c:pt idx="7">
                  <c:v>3298005592.7599993</c:v>
                </c:pt>
                <c:pt idx="8">
                  <c:v>3252070023.7400036</c:v>
                </c:pt>
                <c:pt idx="9">
                  <c:v>3052032964.0399985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B51-838F-20DB7571D2D3}"/>
            </c:ext>
          </c:extLst>
        </c:ser>
        <c:ser>
          <c:idx val="1"/>
          <c:order val="1"/>
          <c:tx>
            <c:strRef>
              <c:f>'F4.3c'!$C$15</c:f>
              <c:strCache>
                <c:ptCount val="1"/>
                <c:pt idx="0">
                  <c:v>Forskningsinfrastruktur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'F4.3c'!$C$16:$C$25</c:f>
              <c:numCache>
                <c:formatCode>General</c:formatCode>
                <c:ptCount val="10"/>
                <c:pt idx="0">
                  <c:v>261811773.86999997</c:v>
                </c:pt>
                <c:pt idx="1">
                  <c:v>455760413.48999995</c:v>
                </c:pt>
                <c:pt idx="2">
                  <c:v>670682247.26000011</c:v>
                </c:pt>
                <c:pt idx="3">
                  <c:v>647346108.39999986</c:v>
                </c:pt>
                <c:pt idx="4">
                  <c:v>739942044.48000002</c:v>
                </c:pt>
                <c:pt idx="5">
                  <c:v>917296731.16999996</c:v>
                </c:pt>
                <c:pt idx="6">
                  <c:v>784308797.80000007</c:v>
                </c:pt>
                <c:pt idx="7">
                  <c:v>703878836.23000014</c:v>
                </c:pt>
                <c:pt idx="8">
                  <c:v>505938948.26000011</c:v>
                </c:pt>
                <c:pt idx="9">
                  <c:v>544965469.38000011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7-4B51-838F-20DB7571D2D3}"/>
            </c:ext>
          </c:extLst>
        </c:ser>
        <c:ser>
          <c:idx val="2"/>
          <c:order val="2"/>
          <c:tx>
            <c:strRef>
              <c:f>'F4.3c'!$D$15</c:f>
              <c:strCache>
                <c:ptCount val="1"/>
                <c:pt idx="0">
                  <c:v>Forskningssenter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'F4.3c'!$D$16:$D$25</c:f>
              <c:numCache>
                <c:formatCode>General</c:formatCode>
                <c:ptCount val="10"/>
                <c:pt idx="0">
                  <c:v>622142386.13</c:v>
                </c:pt>
                <c:pt idx="1">
                  <c:v>621779825</c:v>
                </c:pt>
                <c:pt idx="2">
                  <c:v>702981556</c:v>
                </c:pt>
                <c:pt idx="3">
                  <c:v>734946787</c:v>
                </c:pt>
                <c:pt idx="4">
                  <c:v>836349928</c:v>
                </c:pt>
                <c:pt idx="5">
                  <c:v>827030408</c:v>
                </c:pt>
                <c:pt idx="6">
                  <c:v>848372119</c:v>
                </c:pt>
                <c:pt idx="7">
                  <c:v>934432291.74000001</c:v>
                </c:pt>
                <c:pt idx="8">
                  <c:v>1094047257.75</c:v>
                </c:pt>
                <c:pt idx="9">
                  <c:v>1151693237.74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7-4B51-838F-20DB7571D2D3}"/>
            </c:ext>
          </c:extLst>
        </c:ser>
        <c:ser>
          <c:idx val="3"/>
          <c:order val="3"/>
          <c:tx>
            <c:strRef>
              <c:f>'F4.3c'!$E$15</c:f>
              <c:strCache>
                <c:ptCount val="1"/>
                <c:pt idx="0">
                  <c:v>Innovasjonsprosjekt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'F4.3c'!$E$16:$E$25</c:f>
              <c:numCache>
                <c:formatCode>General</c:formatCode>
                <c:ptCount val="10"/>
                <c:pt idx="0">
                  <c:v>1116302868</c:v>
                </c:pt>
                <c:pt idx="1">
                  <c:v>1074058284.6700001</c:v>
                </c:pt>
                <c:pt idx="2">
                  <c:v>1140192809</c:v>
                </c:pt>
                <c:pt idx="3">
                  <c:v>1234950203</c:v>
                </c:pt>
                <c:pt idx="4">
                  <c:v>1233566256</c:v>
                </c:pt>
                <c:pt idx="5">
                  <c:v>1259418847</c:v>
                </c:pt>
                <c:pt idx="6">
                  <c:v>1418579645.5999999</c:v>
                </c:pt>
                <c:pt idx="7">
                  <c:v>2014498194.4500003</c:v>
                </c:pt>
                <c:pt idx="8">
                  <c:v>2121844384.7699997</c:v>
                </c:pt>
                <c:pt idx="9">
                  <c:v>1892147843.1600001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7-4B51-838F-20DB7571D2D3}"/>
            </c:ext>
          </c:extLst>
        </c:ser>
        <c:ser>
          <c:idx val="4"/>
          <c:order val="4"/>
          <c:tx>
            <c:strRef>
              <c:f>'F4.3c'!$F$15</c:f>
              <c:strCache>
                <c:ptCount val="1"/>
                <c:pt idx="0">
                  <c:v>Kommersialiseringsprosjekt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'F4.3c'!$F$16:$F$25</c:f>
              <c:numCache>
                <c:formatCode>General</c:formatCode>
                <c:ptCount val="10"/>
                <c:pt idx="0">
                  <c:v>132304355</c:v>
                </c:pt>
                <c:pt idx="1">
                  <c:v>166439421</c:v>
                </c:pt>
                <c:pt idx="2">
                  <c:v>247651582</c:v>
                </c:pt>
                <c:pt idx="3">
                  <c:v>283459203</c:v>
                </c:pt>
                <c:pt idx="4">
                  <c:v>229219743</c:v>
                </c:pt>
                <c:pt idx="5">
                  <c:v>180677550</c:v>
                </c:pt>
                <c:pt idx="6">
                  <c:v>167307157</c:v>
                </c:pt>
                <c:pt idx="7">
                  <c:v>192666808</c:v>
                </c:pt>
                <c:pt idx="8">
                  <c:v>187931254.34</c:v>
                </c:pt>
                <c:pt idx="9">
                  <c:v>151422541.64999998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27-4B51-838F-20DB7571D2D3}"/>
            </c:ext>
          </c:extLst>
        </c:ser>
        <c:ser>
          <c:idx val="5"/>
          <c:order val="5"/>
          <c:tx>
            <c:strRef>
              <c:f>'F4.3c'!$G$15</c:f>
              <c:strCache>
                <c:ptCount val="1"/>
                <c:pt idx="0">
                  <c:v>Kompetanse- og samarbeidsprosjekt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'F4.3c'!$G$16:$G$25</c:f>
              <c:numCache>
                <c:formatCode>General</c:formatCode>
                <c:ptCount val="10"/>
                <c:pt idx="0">
                  <c:v>505543720</c:v>
                </c:pt>
                <c:pt idx="1">
                  <c:v>510621974</c:v>
                </c:pt>
                <c:pt idx="2">
                  <c:v>557228149.32999992</c:v>
                </c:pt>
                <c:pt idx="3">
                  <c:v>532068245</c:v>
                </c:pt>
                <c:pt idx="4">
                  <c:v>509901643</c:v>
                </c:pt>
                <c:pt idx="5">
                  <c:v>485592330</c:v>
                </c:pt>
                <c:pt idx="6">
                  <c:v>603544617</c:v>
                </c:pt>
                <c:pt idx="7">
                  <c:v>878966496</c:v>
                </c:pt>
                <c:pt idx="8">
                  <c:v>1441180633.22</c:v>
                </c:pt>
                <c:pt idx="9">
                  <c:v>1613083514.26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27-4B51-838F-20DB7571D2D3}"/>
            </c:ext>
          </c:extLst>
        </c:ser>
        <c:ser>
          <c:idx val="6"/>
          <c:order val="6"/>
          <c:tx>
            <c:strRef>
              <c:f>'F4.3c'!$H$15</c:f>
              <c:strCache>
                <c:ptCount val="1"/>
                <c:pt idx="0">
                  <c:v>Koordinerings- og støtteaktivitet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'F4.3c'!$H$16:$H$25</c:f>
              <c:numCache>
                <c:formatCode>General</c:formatCode>
                <c:ptCount val="10"/>
                <c:pt idx="0">
                  <c:v>217866047.41</c:v>
                </c:pt>
                <c:pt idx="1">
                  <c:v>232253915.28</c:v>
                </c:pt>
                <c:pt idx="2">
                  <c:v>294080339.80000001</c:v>
                </c:pt>
                <c:pt idx="3">
                  <c:v>372675656.37</c:v>
                </c:pt>
                <c:pt idx="4">
                  <c:v>387946173.75</c:v>
                </c:pt>
                <c:pt idx="5">
                  <c:v>436034838.37000006</c:v>
                </c:pt>
                <c:pt idx="6">
                  <c:v>434274534.07000005</c:v>
                </c:pt>
                <c:pt idx="7">
                  <c:v>510252004.46000016</c:v>
                </c:pt>
                <c:pt idx="8">
                  <c:v>481098556.39000005</c:v>
                </c:pt>
                <c:pt idx="9">
                  <c:v>414139628.54000002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27-4B51-838F-20DB7571D2D3}"/>
            </c:ext>
          </c:extLst>
        </c:ser>
        <c:ser>
          <c:idx val="7"/>
          <c:order val="7"/>
          <c:tx>
            <c:strRef>
              <c:f>'F4.3c'!$I$15</c:f>
              <c:strCache>
                <c:ptCount val="1"/>
                <c:pt idx="0">
                  <c:v>Internasjonale utlysninger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'F4.3c'!$I$16:$I$25</c:f>
              <c:numCache>
                <c:formatCode>General</c:formatCode>
                <c:ptCount val="10"/>
                <c:pt idx="0">
                  <c:v>15830437</c:v>
                </c:pt>
                <c:pt idx="1">
                  <c:v>46227617.089999996</c:v>
                </c:pt>
                <c:pt idx="2">
                  <c:v>63734657.719999999</c:v>
                </c:pt>
                <c:pt idx="3">
                  <c:v>81288128.060000002</c:v>
                </c:pt>
                <c:pt idx="4">
                  <c:v>94096506.620000005</c:v>
                </c:pt>
                <c:pt idx="5">
                  <c:v>114705029.11</c:v>
                </c:pt>
                <c:pt idx="6">
                  <c:v>178191580</c:v>
                </c:pt>
                <c:pt idx="7">
                  <c:v>332990898</c:v>
                </c:pt>
                <c:pt idx="8">
                  <c:v>463647962.33000004</c:v>
                </c:pt>
                <c:pt idx="9">
                  <c:v>453942816.76999998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27-4B51-838F-20DB7571D2D3}"/>
            </c:ext>
          </c:extLst>
        </c:ser>
        <c:ser>
          <c:idx val="8"/>
          <c:order val="8"/>
          <c:tx>
            <c:strRef>
              <c:f>'F4.3c'!$J$15</c:f>
              <c:strCache>
                <c:ptCount val="1"/>
                <c:pt idx="0">
                  <c:v>Utgåtte søknadstyper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'F4.3c'!$J$16:$J$25</c:f>
              <c:numCache>
                <c:formatCode>General</c:formatCode>
                <c:ptCount val="10"/>
                <c:pt idx="0">
                  <c:v>754209490.72000003</c:v>
                </c:pt>
                <c:pt idx="1">
                  <c:v>800211895.58999991</c:v>
                </c:pt>
                <c:pt idx="2">
                  <c:v>817259434.09000003</c:v>
                </c:pt>
                <c:pt idx="3">
                  <c:v>899024342.28999996</c:v>
                </c:pt>
                <c:pt idx="4">
                  <c:v>964613053.07000005</c:v>
                </c:pt>
                <c:pt idx="5">
                  <c:v>1044987549.8599999</c:v>
                </c:pt>
                <c:pt idx="6">
                  <c:v>856813197.4000001</c:v>
                </c:pt>
                <c:pt idx="7">
                  <c:v>618670178.8499999</c:v>
                </c:pt>
                <c:pt idx="8">
                  <c:v>382245403.08000004</c:v>
                </c:pt>
                <c:pt idx="9">
                  <c:v>283946134.12000006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27-4B51-838F-20DB7571D2D3}"/>
            </c:ext>
          </c:extLst>
        </c:ser>
        <c:ser>
          <c:idx val="9"/>
          <c:order val="9"/>
          <c:tx>
            <c:strRef>
              <c:f>'F4.3c'!$K$15</c:f>
              <c:strCache>
                <c:ptCount val="1"/>
                <c:pt idx="0">
                  <c:v>Ingen søknadstype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'F4.3c'!$A$16:$A$25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'F4.3c'!$K$16:$K$25</c:f>
              <c:numCache>
                <c:formatCode>General</c:formatCode>
                <c:ptCount val="10"/>
                <c:pt idx="0">
                  <c:v>80663752.900000006</c:v>
                </c:pt>
                <c:pt idx="1">
                  <c:v>171919921.52000001</c:v>
                </c:pt>
                <c:pt idx="2">
                  <c:v>186645924.84999999</c:v>
                </c:pt>
                <c:pt idx="3">
                  <c:v>168572950.63</c:v>
                </c:pt>
                <c:pt idx="4">
                  <c:v>111601714.14000002</c:v>
                </c:pt>
                <c:pt idx="5">
                  <c:v>115560092.65000001</c:v>
                </c:pt>
                <c:pt idx="6">
                  <c:v>94939548.449999988</c:v>
                </c:pt>
                <c:pt idx="7">
                  <c:v>182705296.13999999</c:v>
                </c:pt>
                <c:pt idx="8">
                  <c:v>207883508.54999998</c:v>
                </c:pt>
                <c:pt idx="9">
                  <c:v>177437927.20999995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27-4B51-838F-20DB7571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582783"/>
        <c:axId val="1080582303"/>
      </c:lineChart>
      <c:catAx>
        <c:axId val="108058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0582303"/>
        <c:crosses val="autoZero"/>
        <c:auto val="1"/>
        <c:lblAlgn val="ctr"/>
        <c:lblOffset val="100"/>
        <c:noMultiLvlLbl val="0"/>
      </c:catAx>
      <c:valAx>
        <c:axId val="108058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058278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 priser</a:t>
            </a:r>
          </a:p>
        </c:rich>
      </c:tx>
      <c:layout>
        <c:manualLayout>
          <c:xMode val="edge"/>
          <c:yMode val="edge"/>
          <c:x val="0.4174234470691163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'F4.3d'!$B$2</c:f>
              <c:strCache>
                <c:ptCount val="1"/>
                <c:pt idx="0">
                  <c:v>Styrket konkurransekraft og innovasjonsevne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'F4.3d'!$B$3:$B$12</c:f>
              <c:numCache>
                <c:formatCode>General</c:formatCode>
                <c:ptCount val="10"/>
                <c:pt idx="0">
                  <c:v>4052075726.3279786</c:v>
                </c:pt>
                <c:pt idx="1">
                  <c:v>4614628158.6400003</c:v>
                </c:pt>
                <c:pt idx="2">
                  <c:v>5062555626.4285707</c:v>
                </c:pt>
                <c:pt idx="3">
                  <c:v>5566029767.1252079</c:v>
                </c:pt>
                <c:pt idx="4">
                  <c:v>5614468885.6178141</c:v>
                </c:pt>
                <c:pt idx="5">
                  <c:v>5744524981.5257664</c:v>
                </c:pt>
                <c:pt idx="6">
                  <c:v>5977739695.205142</c:v>
                </c:pt>
                <c:pt idx="7">
                  <c:v>6634440752.4405375</c:v>
                </c:pt>
                <c:pt idx="8">
                  <c:v>6127478595.8221331</c:v>
                </c:pt>
                <c:pt idx="9">
                  <c:v>5612210055.5583038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53-4F46-8CBB-F66ABF67AB7E}"/>
            </c:ext>
          </c:extLst>
        </c:ser>
        <c:ser>
          <c:idx val="1"/>
          <c:order val="1"/>
          <c:tx>
            <c:strRef>
              <c:f>'F4.3d'!$C$2</c:f>
              <c:strCache>
                <c:ptCount val="1"/>
                <c:pt idx="0">
                  <c:v>Høy kvalitet og tilgjengelighet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'F4.3d'!$C$3:$C$12</c:f>
              <c:numCache>
                <c:formatCode>General</c:formatCode>
                <c:ptCount val="10"/>
                <c:pt idx="0">
                  <c:v>2681567831.0089483</c:v>
                </c:pt>
                <c:pt idx="1">
                  <c:v>3142760817.6000009</c:v>
                </c:pt>
                <c:pt idx="2">
                  <c:v>3541138301.1643829</c:v>
                </c:pt>
                <c:pt idx="3">
                  <c:v>3931643191.8883686</c:v>
                </c:pt>
                <c:pt idx="4">
                  <c:v>4048824299.2139912</c:v>
                </c:pt>
                <c:pt idx="5">
                  <c:v>4108952006.9420881</c:v>
                </c:pt>
                <c:pt idx="6">
                  <c:v>3796387299.2463651</c:v>
                </c:pt>
                <c:pt idx="7">
                  <c:v>4120903884.6218843</c:v>
                </c:pt>
                <c:pt idx="8">
                  <c:v>3743786023.5729322</c:v>
                </c:pt>
                <c:pt idx="9">
                  <c:v>3607190053.0497956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3-4F46-8CBB-F66ABF67AB7E}"/>
            </c:ext>
          </c:extLst>
        </c:ser>
        <c:ser>
          <c:idx val="2"/>
          <c:order val="2"/>
          <c:tx>
            <c:strRef>
              <c:f>'F4.3d'!$D$2</c:f>
              <c:strCache>
                <c:ptCount val="1"/>
                <c:pt idx="0">
                  <c:v>Hav og kyst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'F4.3d'!$D$3:$D$12</c:f>
              <c:numCache>
                <c:formatCode>General</c:formatCode>
                <c:ptCount val="10"/>
                <c:pt idx="0">
                  <c:v>1426791817.4177198</c:v>
                </c:pt>
                <c:pt idx="1">
                  <c:v>1554489415.48</c:v>
                </c:pt>
                <c:pt idx="2">
                  <c:v>1636443816.4187863</c:v>
                </c:pt>
                <c:pt idx="3">
                  <c:v>1771529984.8859921</c:v>
                </c:pt>
                <c:pt idx="4">
                  <c:v>1691509347.4959002</c:v>
                </c:pt>
                <c:pt idx="5">
                  <c:v>1527672831.1220746</c:v>
                </c:pt>
                <c:pt idx="6">
                  <c:v>1669668194.9913208</c:v>
                </c:pt>
                <c:pt idx="7">
                  <c:v>1877505721.2448077</c:v>
                </c:pt>
                <c:pt idx="8">
                  <c:v>1842876426.5601194</c:v>
                </c:pt>
                <c:pt idx="9">
                  <c:v>1760825235.6639001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53-4F46-8CBB-F66ABF67AB7E}"/>
            </c:ext>
          </c:extLst>
        </c:ser>
        <c:ser>
          <c:idx val="3"/>
          <c:order val="3"/>
          <c:tx>
            <c:strRef>
              <c:f>'F4.3d'!$E$2</c:f>
              <c:strCache>
                <c:ptCount val="1"/>
                <c:pt idx="0">
                  <c:v>Helse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'F4.3d'!$E$3:$E$12</c:f>
              <c:numCache>
                <c:formatCode>General</c:formatCode>
                <c:ptCount val="10"/>
                <c:pt idx="0">
                  <c:v>1168300287.0254297</c:v>
                </c:pt>
                <c:pt idx="1">
                  <c:v>1263338110.72</c:v>
                </c:pt>
                <c:pt idx="2">
                  <c:v>1402817574.5303323</c:v>
                </c:pt>
                <c:pt idx="3">
                  <c:v>1427078365.7378695</c:v>
                </c:pt>
                <c:pt idx="4">
                  <c:v>1535982920.9341476</c:v>
                </c:pt>
                <c:pt idx="5">
                  <c:v>1570701390.6701963</c:v>
                </c:pt>
                <c:pt idx="6">
                  <c:v>1667836002.2434492</c:v>
                </c:pt>
                <c:pt idx="7">
                  <c:v>1730447865.9444635</c:v>
                </c:pt>
                <c:pt idx="8">
                  <c:v>1688283668.5443895</c:v>
                </c:pt>
                <c:pt idx="9">
                  <c:v>1556844228.7231345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53-4F46-8CBB-F66ABF67AB7E}"/>
            </c:ext>
          </c:extLst>
        </c:ser>
        <c:ser>
          <c:idx val="4"/>
          <c:order val="4"/>
          <c:tx>
            <c:strRef>
              <c:f>'F4.3d'!$F$2</c:f>
              <c:strCache>
                <c:ptCount val="1"/>
                <c:pt idx="0">
                  <c:v>Klima, miljø og energi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'F4.3d'!$F$3:$F$12</c:f>
              <c:numCache>
                <c:formatCode>General</c:formatCode>
                <c:ptCount val="10"/>
                <c:pt idx="0">
                  <c:v>2190935900.8915305</c:v>
                </c:pt>
                <c:pt idx="1">
                  <c:v>2455287690.2300005</c:v>
                </c:pt>
                <c:pt idx="2">
                  <c:v>2683003102.2700596</c:v>
                </c:pt>
                <c:pt idx="3">
                  <c:v>2928389799.9938545</c:v>
                </c:pt>
                <c:pt idx="4">
                  <c:v>2911879406.0514235</c:v>
                </c:pt>
                <c:pt idx="5">
                  <c:v>2903592009.4614015</c:v>
                </c:pt>
                <c:pt idx="6">
                  <c:v>2840750354.9944563</c:v>
                </c:pt>
                <c:pt idx="7">
                  <c:v>3119400625.5404029</c:v>
                </c:pt>
                <c:pt idx="8">
                  <c:v>3127111093.9355259</c:v>
                </c:pt>
                <c:pt idx="9">
                  <c:v>3209478507.556798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53-4F46-8CBB-F66ABF67AB7E}"/>
            </c:ext>
          </c:extLst>
        </c:ser>
        <c:ser>
          <c:idx val="5"/>
          <c:order val="5"/>
          <c:tx>
            <c:strRef>
              <c:f>'F4.3d'!$G$2</c:f>
              <c:strCache>
                <c:ptCount val="1"/>
                <c:pt idx="0">
                  <c:v>Muliggjørende og industrielle teknologier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'F4.3d'!$G$3:$G$12</c:f>
              <c:numCache>
                <c:formatCode>General</c:formatCode>
                <c:ptCount val="10"/>
                <c:pt idx="0">
                  <c:v>2020632000.18134</c:v>
                </c:pt>
                <c:pt idx="1">
                  <c:v>2307659851.3799996</c:v>
                </c:pt>
                <c:pt idx="2">
                  <c:v>2700880974.3150668</c:v>
                </c:pt>
                <c:pt idx="3">
                  <c:v>2910316699.2024341</c:v>
                </c:pt>
                <c:pt idx="4">
                  <c:v>2946933549.3873949</c:v>
                </c:pt>
                <c:pt idx="5">
                  <c:v>3001176747.42168</c:v>
                </c:pt>
                <c:pt idx="6">
                  <c:v>3281213535.0844669</c:v>
                </c:pt>
                <c:pt idx="7">
                  <c:v>3840338328.3651443</c:v>
                </c:pt>
                <c:pt idx="8">
                  <c:v>3901655812.7914014</c:v>
                </c:pt>
                <c:pt idx="9">
                  <c:v>3745732742.8475194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53-4F46-8CBB-F66ABF67AB7E}"/>
            </c:ext>
          </c:extLst>
        </c:ser>
        <c:ser>
          <c:idx val="6"/>
          <c:order val="6"/>
          <c:tx>
            <c:strRef>
              <c:f>'F4.3d'!$H$2</c:f>
              <c:strCache>
                <c:ptCount val="1"/>
                <c:pt idx="0">
                  <c:v>Samfunnssikkerhet og beredskap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'F4.3d'!$H$3:$H$12</c:f>
              <c:numCache>
                <c:formatCode>General</c:formatCode>
                <c:ptCount val="10"/>
                <c:pt idx="0">
                  <c:v>575737654.05741</c:v>
                </c:pt>
                <c:pt idx="1">
                  <c:v>638315865.74000013</c:v>
                </c:pt>
                <c:pt idx="2">
                  <c:v>686651120.26418793</c:v>
                </c:pt>
                <c:pt idx="3">
                  <c:v>691078848.35868073</c:v>
                </c:pt>
                <c:pt idx="4">
                  <c:v>635444099.67761099</c:v>
                </c:pt>
                <c:pt idx="5">
                  <c:v>629358826.20176113</c:v>
                </c:pt>
                <c:pt idx="6">
                  <c:v>680817725.67633665</c:v>
                </c:pt>
                <c:pt idx="7">
                  <c:v>882148441.50373268</c:v>
                </c:pt>
                <c:pt idx="8">
                  <c:v>876304556.35843503</c:v>
                </c:pt>
                <c:pt idx="9">
                  <c:v>735608993.80438626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53-4F46-8CBB-F66ABF67AB7E}"/>
            </c:ext>
          </c:extLst>
        </c:ser>
        <c:ser>
          <c:idx val="7"/>
          <c:order val="7"/>
          <c:tx>
            <c:strRef>
              <c:f>'F4.3d'!$I$2</c:f>
              <c:strCache>
                <c:ptCount val="1"/>
                <c:pt idx="0">
                  <c:v>Tillit og fellesskap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'F4.3d'!$A$3:$A$12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'F4.3d'!$I$3:$I$12</c:f>
              <c:numCache>
                <c:formatCode>General</c:formatCode>
                <c:ptCount val="10"/>
                <c:pt idx="0">
                  <c:v>587922853.93932998</c:v>
                </c:pt>
                <c:pt idx="1">
                  <c:v>622668655.50999987</c:v>
                </c:pt>
                <c:pt idx="2">
                  <c:v>634793894.74559689</c:v>
                </c:pt>
                <c:pt idx="3">
                  <c:v>687104532.51240146</c:v>
                </c:pt>
                <c:pt idx="4">
                  <c:v>682314155.80925536</c:v>
                </c:pt>
                <c:pt idx="5">
                  <c:v>678057789.61711872</c:v>
                </c:pt>
                <c:pt idx="6">
                  <c:v>806180554.72008753</c:v>
                </c:pt>
                <c:pt idx="7">
                  <c:v>1051860599.2182387</c:v>
                </c:pt>
                <c:pt idx="8">
                  <c:v>1226576766.6526196</c:v>
                </c:pt>
                <c:pt idx="9">
                  <c:v>1145903947.2611351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53-4F46-8CBB-F66ABF67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7876223"/>
        <c:axId val="1097875263"/>
      </c:lineChart>
      <c:catAx>
        <c:axId val="10978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875263"/>
        <c:crosses val="autoZero"/>
        <c:auto val="1"/>
        <c:lblAlgn val="ctr"/>
        <c:lblOffset val="100"/>
        <c:noMultiLvlLbl val="0"/>
      </c:catAx>
      <c:valAx>
        <c:axId val="109787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87622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'F4.3d'!$B$15</c:f>
              <c:strCache>
                <c:ptCount val="1"/>
                <c:pt idx="0">
                  <c:v>Styrket konkurransekraft og innovasjonsevne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'F4.3d'!$B$16:$B$25</c:f>
              <c:numCache>
                <c:formatCode>General</c:formatCode>
                <c:ptCount val="10"/>
                <c:pt idx="0">
                  <c:v>3945545984.7399988</c:v>
                </c:pt>
                <c:pt idx="1">
                  <c:v>4614628158.6400003</c:v>
                </c:pt>
                <c:pt idx="2">
                  <c:v>5173931850.21</c:v>
                </c:pt>
                <c:pt idx="3">
                  <c:v>5796563588.0199995</c:v>
                </c:pt>
                <c:pt idx="4">
                  <c:v>6022419226.6600027</c:v>
                </c:pt>
                <c:pt idx="5">
                  <c:v>6340621101.5199995</c:v>
                </c:pt>
                <c:pt idx="6">
                  <c:v>6703604544.1300011</c:v>
                </c:pt>
                <c:pt idx="7">
                  <c:v>7581408385.6000013</c:v>
                </c:pt>
                <c:pt idx="8">
                  <c:v>7422210025.3700027</c:v>
                </c:pt>
                <c:pt idx="9">
                  <c:v>7185555387.8200026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3-4785-8363-A7DD782F0183}"/>
            </c:ext>
          </c:extLst>
        </c:ser>
        <c:ser>
          <c:idx val="1"/>
          <c:order val="1"/>
          <c:tx>
            <c:strRef>
              <c:f>'F4.3d'!$C$15</c:f>
              <c:strCache>
                <c:ptCount val="1"/>
                <c:pt idx="0">
                  <c:v>Høy kvalitet og tilgjengelighet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'F4.3d'!$C$16:$C$25</c:f>
              <c:numCache>
                <c:formatCode>General</c:formatCode>
                <c:ptCount val="10"/>
                <c:pt idx="0">
                  <c:v>2611068968.8499985</c:v>
                </c:pt>
                <c:pt idx="1">
                  <c:v>3142760817.6000009</c:v>
                </c:pt>
                <c:pt idx="2">
                  <c:v>3619043343.7899995</c:v>
                </c:pt>
                <c:pt idx="3">
                  <c:v>4094483989.6100011</c:v>
                </c:pt>
                <c:pt idx="4">
                  <c:v>4343014059.1600018</c:v>
                </c:pt>
                <c:pt idx="5">
                  <c:v>4535328488.2800007</c:v>
                </c:pt>
                <c:pt idx="6">
                  <c:v>4257374935.7000041</c:v>
                </c:pt>
                <c:pt idx="7">
                  <c:v>4709101555.4899988</c:v>
                </c:pt>
                <c:pt idx="8">
                  <c:v>4534845079.0100021</c:v>
                </c:pt>
                <c:pt idx="9">
                  <c:v>4618441516.6199951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3-4785-8363-A7DD782F0183}"/>
            </c:ext>
          </c:extLst>
        </c:ser>
        <c:ser>
          <c:idx val="2"/>
          <c:order val="2"/>
          <c:tx>
            <c:strRef>
              <c:f>'F4.3d'!$D$15</c:f>
              <c:strCache>
                <c:ptCount val="1"/>
                <c:pt idx="0">
                  <c:v>Hav og kyst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'F4.3d'!$D$16:$D$25</c:f>
              <c:numCache>
                <c:formatCode>General</c:formatCode>
                <c:ptCount val="10"/>
                <c:pt idx="0">
                  <c:v>1389281224.3599999</c:v>
                </c:pt>
                <c:pt idx="1">
                  <c:v>1554489415.48</c:v>
                </c:pt>
                <c:pt idx="2">
                  <c:v>1672445580.3799996</c:v>
                </c:pt>
                <c:pt idx="3">
                  <c:v>1844903213.8</c:v>
                </c:pt>
                <c:pt idx="4">
                  <c:v>1814415330.0999999</c:v>
                </c:pt>
                <c:pt idx="5">
                  <c:v>1686195920.5300007</c:v>
                </c:pt>
                <c:pt idx="6">
                  <c:v>1872412629.1599996</c:v>
                </c:pt>
                <c:pt idx="7">
                  <c:v>2145491707.6199994</c:v>
                </c:pt>
                <c:pt idx="8">
                  <c:v>2232274772.539999</c:v>
                </c:pt>
                <c:pt idx="9">
                  <c:v>2254460744.3200002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3-4785-8363-A7DD782F0183}"/>
            </c:ext>
          </c:extLst>
        </c:ser>
        <c:ser>
          <c:idx val="3"/>
          <c:order val="3"/>
          <c:tx>
            <c:strRef>
              <c:f>'F4.3d'!$E$15</c:f>
              <c:strCache>
                <c:ptCount val="1"/>
                <c:pt idx="0">
                  <c:v>Helse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'F4.3d'!$E$16:$E$25</c:f>
              <c:numCache>
                <c:formatCode>General</c:formatCode>
                <c:ptCount val="10"/>
                <c:pt idx="0">
                  <c:v>1137585479.0899999</c:v>
                </c:pt>
                <c:pt idx="1">
                  <c:v>1263338110.72</c:v>
                </c:pt>
                <c:pt idx="2">
                  <c:v>1433679561.1699996</c:v>
                </c:pt>
                <c:pt idx="3">
                  <c:v>1486185097.4900005</c:v>
                </c:pt>
                <c:pt idx="4">
                  <c:v>1647588269.4000001</c:v>
                </c:pt>
                <c:pt idx="5">
                  <c:v>1733689454.55</c:v>
                </c:pt>
                <c:pt idx="6">
                  <c:v>1870357956.9499991</c:v>
                </c:pt>
                <c:pt idx="7">
                  <c:v>1977443533.1099999</c:v>
                </c:pt>
                <c:pt idx="8">
                  <c:v>2045016685.8</c:v>
                </c:pt>
                <c:pt idx="9">
                  <c:v>1993295034.3900003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3-4785-8363-A7DD782F0183}"/>
            </c:ext>
          </c:extLst>
        </c:ser>
        <c:ser>
          <c:idx val="4"/>
          <c:order val="4"/>
          <c:tx>
            <c:strRef>
              <c:f>'F4.3d'!$F$15</c:f>
              <c:strCache>
                <c:ptCount val="1"/>
                <c:pt idx="0">
                  <c:v>Klima, miljø og energi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'F4.3d'!$F$16:$F$25</c:f>
              <c:numCache>
                <c:formatCode>General</c:formatCode>
                <c:ptCount val="10"/>
                <c:pt idx="0">
                  <c:v>2133335833.3900006</c:v>
                </c:pt>
                <c:pt idx="1">
                  <c:v>2455287690.2300005</c:v>
                </c:pt>
                <c:pt idx="2">
                  <c:v>2742029170.5200009</c:v>
                </c:pt>
                <c:pt idx="3">
                  <c:v>3049677848.73</c:v>
                </c:pt>
                <c:pt idx="4">
                  <c:v>3123458136.1099992</c:v>
                </c:pt>
                <c:pt idx="5">
                  <c:v>3204891061.4200001</c:v>
                </c:pt>
                <c:pt idx="6">
                  <c:v>3185696928.849999</c:v>
                </c:pt>
                <c:pt idx="7">
                  <c:v>3564648618.1700006</c:v>
                </c:pt>
                <c:pt idx="8">
                  <c:v>3787867219.5899997</c:v>
                </c:pt>
                <c:pt idx="9">
                  <c:v>4109234215.0000033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3-4785-8363-A7DD782F0183}"/>
            </c:ext>
          </c:extLst>
        </c:ser>
        <c:ser>
          <c:idx val="5"/>
          <c:order val="5"/>
          <c:tx>
            <c:strRef>
              <c:f>'F4.3d'!$G$15</c:f>
              <c:strCache>
                <c:ptCount val="1"/>
                <c:pt idx="0">
                  <c:v>Muliggjørende og industrielle teknologier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'F4.3d'!$G$16:$G$25</c:f>
              <c:numCache>
                <c:formatCode>General</c:formatCode>
                <c:ptCount val="10"/>
                <c:pt idx="0">
                  <c:v>1967509250.4200001</c:v>
                </c:pt>
                <c:pt idx="1">
                  <c:v>2307659851.3799996</c:v>
                </c:pt>
                <c:pt idx="2">
                  <c:v>2760300355.7499986</c:v>
                </c:pt>
                <c:pt idx="3">
                  <c:v>3030856196.2500005</c:v>
                </c:pt>
                <c:pt idx="4">
                  <c:v>3161059332.4299998</c:v>
                </c:pt>
                <c:pt idx="5">
                  <c:v>3312601942.7700014</c:v>
                </c:pt>
                <c:pt idx="6">
                  <c:v>3679644662.630002</c:v>
                </c:pt>
                <c:pt idx="7">
                  <c:v>4388489443.5900002</c:v>
                </c:pt>
                <c:pt idx="8">
                  <c:v>4726072631.079999</c:v>
                </c:pt>
                <c:pt idx="9">
                  <c:v>4795823717.4400024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3-4785-8363-A7DD782F0183}"/>
            </c:ext>
          </c:extLst>
        </c:ser>
        <c:ser>
          <c:idx val="6"/>
          <c:order val="6"/>
          <c:tx>
            <c:strRef>
              <c:f>'F4.3d'!$H$15</c:f>
              <c:strCache>
                <c:ptCount val="1"/>
                <c:pt idx="0">
                  <c:v>Samfunnssikkerhet og beredskap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'F4.3d'!$H$16:$H$25</c:f>
              <c:numCache>
                <c:formatCode>General</c:formatCode>
                <c:ptCount val="10"/>
                <c:pt idx="0">
                  <c:v>560601415.83000004</c:v>
                </c:pt>
                <c:pt idx="1">
                  <c:v>638315865.74000013</c:v>
                </c:pt>
                <c:pt idx="2">
                  <c:v>701757444.91000009</c:v>
                </c:pt>
                <c:pt idx="3">
                  <c:v>719701952.1000005</c:v>
                </c:pt>
                <c:pt idx="4">
                  <c:v>681615811.10000002</c:v>
                </c:pt>
                <c:pt idx="5">
                  <c:v>694665941.34000027</c:v>
                </c:pt>
                <c:pt idx="6">
                  <c:v>763488046.03000021</c:v>
                </c:pt>
                <c:pt idx="7">
                  <c:v>1008061996.6800002</c:v>
                </c:pt>
                <c:pt idx="8">
                  <c:v>1061467022.9799999</c:v>
                </c:pt>
                <c:pt idx="9">
                  <c:v>941832026.32000017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3-4785-8363-A7DD782F0183}"/>
            </c:ext>
          </c:extLst>
        </c:ser>
        <c:ser>
          <c:idx val="7"/>
          <c:order val="7"/>
          <c:tx>
            <c:strRef>
              <c:f>'F4.3d'!$I$15</c:f>
              <c:strCache>
                <c:ptCount val="1"/>
                <c:pt idx="0">
                  <c:v>Tillit og fellesskap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'F4.3d'!$A$16:$A$25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'F4.3d'!$I$16:$I$25</c:f>
              <c:numCache>
                <c:formatCode>General</c:formatCode>
                <c:ptCount val="10"/>
                <c:pt idx="0">
                  <c:v>572466264.79000008</c:v>
                </c:pt>
                <c:pt idx="1">
                  <c:v>622668655.50999987</c:v>
                </c:pt>
                <c:pt idx="2">
                  <c:v>648759360.43000007</c:v>
                </c:pt>
                <c:pt idx="3">
                  <c:v>715563028.04000008</c:v>
                </c:pt>
                <c:pt idx="4">
                  <c:v>731891470.82000005</c:v>
                </c:pt>
                <c:pt idx="5">
                  <c:v>748418283.97000015</c:v>
                </c:pt>
                <c:pt idx="6">
                  <c:v>904073430.02000022</c:v>
                </c:pt>
                <c:pt idx="7">
                  <c:v>1201998037.9600008</c:v>
                </c:pt>
                <c:pt idx="8">
                  <c:v>1485751477.0500002</c:v>
                </c:pt>
                <c:pt idx="9">
                  <c:v>1467150409.6699996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3-4785-8363-A7DD782F0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590463"/>
        <c:axId val="1080595263"/>
      </c:lineChart>
      <c:catAx>
        <c:axId val="108059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0595263"/>
        <c:crosses val="autoZero"/>
        <c:auto val="1"/>
        <c:lblAlgn val="ctr"/>
        <c:lblOffset val="100"/>
        <c:noMultiLvlLbl val="0"/>
      </c:catAx>
      <c:valAx>
        <c:axId val="108059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059046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</a:t>
            </a:r>
            <a:r>
              <a:rPr lang="en-US" baseline="0"/>
              <a:t> priser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'F4.3e'!$B$2</c:f>
              <c:strCache>
                <c:ptCount val="1"/>
                <c:pt idx="0">
                  <c:v>Agder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'F4.3e'!$B$3:$B$12</c:f>
              <c:numCache>
                <c:formatCode>General</c:formatCode>
                <c:ptCount val="10"/>
                <c:pt idx="0">
                  <c:v>75142074.229819983</c:v>
                </c:pt>
                <c:pt idx="1">
                  <c:v>74344108</c:v>
                </c:pt>
                <c:pt idx="2">
                  <c:v>110437096.86888453</c:v>
                </c:pt>
                <c:pt idx="3">
                  <c:v>143521979.46453777</c:v>
                </c:pt>
                <c:pt idx="4">
                  <c:v>165757948.45590198</c:v>
                </c:pt>
                <c:pt idx="5">
                  <c:v>145292044.35912329</c:v>
                </c:pt>
                <c:pt idx="6">
                  <c:v>129788903.74839041</c:v>
                </c:pt>
                <c:pt idx="7">
                  <c:v>145792867.19692501</c:v>
                </c:pt>
                <c:pt idx="8">
                  <c:v>153982155.15261212</c:v>
                </c:pt>
                <c:pt idx="9">
                  <c:v>117526234.89811005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F-4291-BA77-D6904D5DB6D0}"/>
            </c:ext>
          </c:extLst>
        </c:ser>
        <c:ser>
          <c:idx val="1"/>
          <c:order val="1"/>
          <c:tx>
            <c:strRef>
              <c:f>'F4.3e'!$C$2</c:f>
              <c:strCache>
                <c:ptCount val="1"/>
                <c:pt idx="0">
                  <c:v>Akershus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'F4.3e'!$C$3:$C$12</c:f>
              <c:numCache>
                <c:formatCode>General</c:formatCode>
                <c:ptCount val="10"/>
                <c:pt idx="0">
                  <c:v>984404386.46939969</c:v>
                </c:pt>
                <c:pt idx="1">
                  <c:v>1008283805.4</c:v>
                </c:pt>
                <c:pt idx="2">
                  <c:v>1050540300.0391389</c:v>
                </c:pt>
                <c:pt idx="3">
                  <c:v>1074933683.0168097</c:v>
                </c:pt>
                <c:pt idx="4">
                  <c:v>1056389634.6555266</c:v>
                </c:pt>
                <c:pt idx="5">
                  <c:v>1049618079.6605505</c:v>
                </c:pt>
                <c:pt idx="6">
                  <c:v>1022427176.4706317</c:v>
                </c:pt>
                <c:pt idx="7">
                  <c:v>1123256087.1999879</c:v>
                </c:pt>
                <c:pt idx="8">
                  <c:v>1102029374.0419872</c:v>
                </c:pt>
                <c:pt idx="9">
                  <c:v>1029488286.2307321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F-4291-BA77-D6904D5DB6D0}"/>
            </c:ext>
          </c:extLst>
        </c:ser>
        <c:ser>
          <c:idx val="2"/>
          <c:order val="2"/>
          <c:tx>
            <c:strRef>
              <c:f>'F4.3e'!$D$2</c:f>
              <c:strCache>
                <c:ptCount val="1"/>
                <c:pt idx="0">
                  <c:v>Buskerud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'F4.3e'!$D$3:$D$12</c:f>
              <c:numCache>
                <c:formatCode>General</c:formatCode>
                <c:ptCount val="10"/>
                <c:pt idx="0">
                  <c:v>61372017.498999998</c:v>
                </c:pt>
                <c:pt idx="1">
                  <c:v>68146605</c:v>
                </c:pt>
                <c:pt idx="2">
                  <c:v>62272329.745596863</c:v>
                </c:pt>
                <c:pt idx="3">
                  <c:v>64621779.151118957</c:v>
                </c:pt>
                <c:pt idx="4">
                  <c:v>70657621.096045911</c:v>
                </c:pt>
                <c:pt idx="5">
                  <c:v>94486239.640886649</c:v>
                </c:pt>
                <c:pt idx="6">
                  <c:v>96720233.034472093</c:v>
                </c:pt>
                <c:pt idx="7">
                  <c:v>121351938.64216384</c:v>
                </c:pt>
                <c:pt idx="8">
                  <c:v>130210395.21450388</c:v>
                </c:pt>
                <c:pt idx="9">
                  <c:v>119747669.98614855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F-4291-BA77-D6904D5DB6D0}"/>
            </c:ext>
          </c:extLst>
        </c:ser>
        <c:ser>
          <c:idx val="3"/>
          <c:order val="3"/>
          <c:tx>
            <c:strRef>
              <c:f>'F4.3e'!$E$2</c:f>
              <c:strCache>
                <c:ptCount val="1"/>
                <c:pt idx="0">
                  <c:v>Finnmark - Finnmárku - Finmarkku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'F4.3e'!$E$3:$E$12</c:f>
              <c:numCache>
                <c:formatCode>General</c:formatCode>
                <c:ptCount val="10"/>
                <c:pt idx="0">
                  <c:v>7068842.0269999998</c:v>
                </c:pt>
                <c:pt idx="1">
                  <c:v>15089666</c:v>
                </c:pt>
                <c:pt idx="2">
                  <c:v>13429230.185909979</c:v>
                </c:pt>
                <c:pt idx="3">
                  <c:v>11508853.313462989</c:v>
                </c:pt>
                <c:pt idx="4">
                  <c:v>10214878.418106066</c:v>
                </c:pt>
                <c:pt idx="5">
                  <c:v>12841975.766942786</c:v>
                </c:pt>
                <c:pt idx="6">
                  <c:v>17507958.933907486</c:v>
                </c:pt>
                <c:pt idx="7">
                  <c:v>18099654.777374368</c:v>
                </c:pt>
                <c:pt idx="8">
                  <c:v>9324397.1773317568</c:v>
                </c:pt>
                <c:pt idx="9">
                  <c:v>4487051.3431283049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AF-4291-BA77-D6904D5DB6D0}"/>
            </c:ext>
          </c:extLst>
        </c:ser>
        <c:ser>
          <c:idx val="4"/>
          <c:order val="4"/>
          <c:tx>
            <c:strRef>
              <c:f>'F4.3e'!$F$2</c:f>
              <c:strCache>
                <c:ptCount val="1"/>
                <c:pt idx="0">
                  <c:v>Innlandet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'F4.3e'!$F$3:$F$12</c:f>
              <c:numCache>
                <c:formatCode>General</c:formatCode>
                <c:ptCount val="10"/>
                <c:pt idx="0">
                  <c:v>103162661.37411</c:v>
                </c:pt>
                <c:pt idx="1">
                  <c:v>130749262.78</c:v>
                </c:pt>
                <c:pt idx="2">
                  <c:v>147999193.73776907</c:v>
                </c:pt>
                <c:pt idx="3">
                  <c:v>161577025.26747185</c:v>
                </c:pt>
                <c:pt idx="4">
                  <c:v>181870406.42885959</c:v>
                </c:pt>
                <c:pt idx="5">
                  <c:v>210976889.35419989</c:v>
                </c:pt>
                <c:pt idx="6">
                  <c:v>144461286.02455348</c:v>
                </c:pt>
                <c:pt idx="7">
                  <c:v>166685908.88521469</c:v>
                </c:pt>
                <c:pt idx="8">
                  <c:v>159056240.90589714</c:v>
                </c:pt>
                <c:pt idx="9">
                  <c:v>130911154.81738906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AF-4291-BA77-D6904D5DB6D0}"/>
            </c:ext>
          </c:extLst>
        </c:ser>
        <c:ser>
          <c:idx val="5"/>
          <c:order val="5"/>
          <c:tx>
            <c:strRef>
              <c:f>'F4.3e'!$G$2</c:f>
              <c:strCache>
                <c:ptCount val="1"/>
                <c:pt idx="0">
                  <c:v>Møre og Romsdal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'F4.3e'!$G$3:$G$12</c:f>
              <c:numCache>
                <c:formatCode>General</c:formatCode>
                <c:ptCount val="10"/>
                <c:pt idx="0">
                  <c:v>75482469.620999992</c:v>
                </c:pt>
                <c:pt idx="1">
                  <c:v>100186774</c:v>
                </c:pt>
                <c:pt idx="2">
                  <c:v>111105402.15264188</c:v>
                </c:pt>
                <c:pt idx="3">
                  <c:v>108333577.87170954</c:v>
                </c:pt>
                <c:pt idx="4">
                  <c:v>107620292.9027295</c:v>
                </c:pt>
                <c:pt idx="5">
                  <c:v>90785744.494978547</c:v>
                </c:pt>
                <c:pt idx="6">
                  <c:v>94296569.195683911</c:v>
                </c:pt>
                <c:pt idx="7">
                  <c:v>124973895.26393613</c:v>
                </c:pt>
                <c:pt idx="8">
                  <c:v>135840755.40480441</c:v>
                </c:pt>
                <c:pt idx="9">
                  <c:v>116928620.02676588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AF-4291-BA77-D6904D5DB6D0}"/>
            </c:ext>
          </c:extLst>
        </c:ser>
        <c:ser>
          <c:idx val="6"/>
          <c:order val="6"/>
          <c:tx>
            <c:strRef>
              <c:f>'F4.3e'!$H$2</c:f>
              <c:strCache>
                <c:ptCount val="1"/>
                <c:pt idx="0">
                  <c:v>Nordland - Nordlánnda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'F4.3e'!$H$3:$H$12</c:f>
              <c:numCache>
                <c:formatCode>General</c:formatCode>
                <c:ptCount val="10"/>
                <c:pt idx="0">
                  <c:v>78354390.3935</c:v>
                </c:pt>
                <c:pt idx="1">
                  <c:v>80310830.030000001</c:v>
                </c:pt>
                <c:pt idx="2">
                  <c:v>73227724.647749513</c:v>
                </c:pt>
                <c:pt idx="3">
                  <c:v>61360948.245565183</c:v>
                </c:pt>
                <c:pt idx="4">
                  <c:v>61047443.182723954</c:v>
                </c:pt>
                <c:pt idx="5">
                  <c:v>64763622.1653108</c:v>
                </c:pt>
                <c:pt idx="6">
                  <c:v>68009242.182679534</c:v>
                </c:pt>
                <c:pt idx="7">
                  <c:v>92782866.332022622</c:v>
                </c:pt>
                <c:pt idx="8">
                  <c:v>103867037.14749825</c:v>
                </c:pt>
                <c:pt idx="9">
                  <c:v>101651428.99374443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AF-4291-BA77-D6904D5DB6D0}"/>
            </c:ext>
          </c:extLst>
        </c:ser>
        <c:ser>
          <c:idx val="7"/>
          <c:order val="7"/>
          <c:tx>
            <c:strRef>
              <c:f>'F4.3e'!$I$2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'F4.3e'!$I$3:$I$12</c:f>
              <c:numCache>
                <c:formatCode>General</c:formatCode>
                <c:ptCount val="10"/>
                <c:pt idx="0">
                  <c:v>2277955849.94666</c:v>
                </c:pt>
                <c:pt idx="1">
                  <c:v>2400321107.3200002</c:v>
                </c:pt>
                <c:pt idx="2">
                  <c:v>2591844560.743638</c:v>
                </c:pt>
                <c:pt idx="3">
                  <c:v>2733359043.2756114</c:v>
                </c:pt>
                <c:pt idx="4">
                  <c:v>2691679125.0846233</c:v>
                </c:pt>
                <c:pt idx="5">
                  <c:v>2690113541.6855316</c:v>
                </c:pt>
                <c:pt idx="6">
                  <c:v>2732025534.8936639</c:v>
                </c:pt>
                <c:pt idx="7">
                  <c:v>3015454411.3825884</c:v>
                </c:pt>
                <c:pt idx="8">
                  <c:v>2955653719.5614953</c:v>
                </c:pt>
                <c:pt idx="9">
                  <c:v>2708264152.7401509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AF-4291-BA77-D6904D5DB6D0}"/>
            </c:ext>
          </c:extLst>
        </c:ser>
        <c:ser>
          <c:idx val="8"/>
          <c:order val="8"/>
          <c:tx>
            <c:strRef>
              <c:f>'F4.3e'!$J$2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'F4.3e'!$J$3:$J$12</c:f>
              <c:numCache>
                <c:formatCode>General</c:formatCode>
                <c:ptCount val="10"/>
                <c:pt idx="0">
                  <c:v>280785631.27484995</c:v>
                </c:pt>
                <c:pt idx="1">
                  <c:v>270745525.49000001</c:v>
                </c:pt>
                <c:pt idx="2">
                  <c:v>283120926.08610564</c:v>
                </c:pt>
                <c:pt idx="3">
                  <c:v>295182265.43040353</c:v>
                </c:pt>
                <c:pt idx="4">
                  <c:v>257922250.47264254</c:v>
                </c:pt>
                <c:pt idx="5">
                  <c:v>237436139.24422038</c:v>
                </c:pt>
                <c:pt idx="6">
                  <c:v>261984569.18905714</c:v>
                </c:pt>
                <c:pt idx="7">
                  <c:v>341469589.4813742</c:v>
                </c:pt>
                <c:pt idx="8">
                  <c:v>377877520.44415426</c:v>
                </c:pt>
                <c:pt idx="9">
                  <c:v>326610811.38226187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AF-4291-BA77-D6904D5DB6D0}"/>
            </c:ext>
          </c:extLst>
        </c:ser>
        <c:ser>
          <c:idx val="9"/>
          <c:order val="9"/>
          <c:tx>
            <c:strRef>
              <c:f>'F4.3e'!$K$2</c:f>
              <c:strCache>
                <c:ptCount val="1"/>
                <c:pt idx="0">
                  <c:v>Svalbard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'F4.3e'!$K$3:$K$12</c:f>
              <c:numCache>
                <c:formatCode>General</c:formatCode>
                <c:ptCount val="10"/>
                <c:pt idx="0">
                  <c:v>12996799.47969</c:v>
                </c:pt>
                <c:pt idx="1">
                  <c:v>9182090.7100000009</c:v>
                </c:pt>
                <c:pt idx="2">
                  <c:v>13116018.414872797</c:v>
                </c:pt>
                <c:pt idx="3">
                  <c:v>12500546.994578544</c:v>
                </c:pt>
                <c:pt idx="4">
                  <c:v>21820216.496450961</c:v>
                </c:pt>
                <c:pt idx="5">
                  <c:v>54285688.850652076</c:v>
                </c:pt>
                <c:pt idx="6">
                  <c:v>33145425.754480824</c:v>
                </c:pt>
                <c:pt idx="7">
                  <c:v>30470136.06520794</c:v>
                </c:pt>
                <c:pt idx="8">
                  <c:v>22066024.583057996</c:v>
                </c:pt>
                <c:pt idx="9">
                  <c:v>9267931.800772557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AF-4291-BA77-D6904D5DB6D0}"/>
            </c:ext>
          </c:extLst>
        </c:ser>
        <c:ser>
          <c:idx val="10"/>
          <c:order val="10"/>
          <c:tx>
            <c:strRef>
              <c:f>'F4.3e'!$L$2</c:f>
              <c:strCache>
                <c:ptCount val="1"/>
                <c:pt idx="0">
                  <c:v>Telemark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'F4.3e'!$L$3:$L$12</c:f>
              <c:numCache>
                <c:formatCode>General</c:formatCode>
                <c:ptCount val="10"/>
                <c:pt idx="0">
                  <c:v>30625382.371999998</c:v>
                </c:pt>
                <c:pt idx="1">
                  <c:v>29920809</c:v>
                </c:pt>
                <c:pt idx="2">
                  <c:v>32816439.823874753</c:v>
                </c:pt>
                <c:pt idx="3">
                  <c:v>39100693.47754696</c:v>
                </c:pt>
                <c:pt idx="4">
                  <c:v>46333809.389501728</c:v>
                </c:pt>
                <c:pt idx="5">
                  <c:v>61447751.430562101</c:v>
                </c:pt>
                <c:pt idx="6">
                  <c:v>73201594.353417978</c:v>
                </c:pt>
                <c:pt idx="7">
                  <c:v>88469125.592641577</c:v>
                </c:pt>
                <c:pt idx="8">
                  <c:v>65672038.925530329</c:v>
                </c:pt>
                <c:pt idx="9">
                  <c:v>56793233.165357582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AF-4291-BA77-D6904D5DB6D0}"/>
            </c:ext>
          </c:extLst>
        </c:ser>
        <c:ser>
          <c:idx val="11"/>
          <c:order val="11"/>
          <c:tx>
            <c:strRef>
              <c:f>'F4.3e'!$M$2</c:f>
              <c:strCache>
                <c:ptCount val="1"/>
                <c:pt idx="0">
                  <c:v>Troms - Romsa - Tromssa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'F4.3e'!$M$3:$M$12</c:f>
              <c:numCache>
                <c:formatCode>General</c:formatCode>
                <c:ptCount val="10"/>
                <c:pt idx="0">
                  <c:v>472136074.22435999</c:v>
                </c:pt>
                <c:pt idx="1">
                  <c:v>514553836.62000006</c:v>
                </c:pt>
                <c:pt idx="2">
                  <c:v>522400174.44226992</c:v>
                </c:pt>
                <c:pt idx="3">
                  <c:v>631171808.82220197</c:v>
                </c:pt>
                <c:pt idx="4">
                  <c:v>661309526.71196425</c:v>
                </c:pt>
                <c:pt idx="5">
                  <c:v>606402684.7331984</c:v>
                </c:pt>
                <c:pt idx="6">
                  <c:v>703796338.11276889</c:v>
                </c:pt>
                <c:pt idx="7">
                  <c:v>668252954.29226637</c:v>
                </c:pt>
                <c:pt idx="8">
                  <c:v>583870978.47325158</c:v>
                </c:pt>
                <c:pt idx="9">
                  <c:v>571483271.35707211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AF-4291-BA77-D6904D5DB6D0}"/>
            </c:ext>
          </c:extLst>
        </c:ser>
        <c:ser>
          <c:idx val="12"/>
          <c:order val="12"/>
          <c:tx>
            <c:strRef>
              <c:f>'F4.3e'!$N$2</c:f>
              <c:strCache>
                <c:ptCount val="1"/>
                <c:pt idx="0">
                  <c:v>Trøndelag - Trööndelage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'F4.3e'!$N$3:$N$12</c:f>
              <c:numCache>
                <c:formatCode>General</c:formatCode>
                <c:ptCount val="10"/>
                <c:pt idx="0">
                  <c:v>1602147447.8073997</c:v>
                </c:pt>
                <c:pt idx="1">
                  <c:v>1809699917.9000003</c:v>
                </c:pt>
                <c:pt idx="2">
                  <c:v>2096789161.3013697</c:v>
                </c:pt>
                <c:pt idx="3">
                  <c:v>2248585305.7273831</c:v>
                </c:pt>
                <c:pt idx="4">
                  <c:v>2363078301.3794842</c:v>
                </c:pt>
                <c:pt idx="5">
                  <c:v>2359684834.0380249</c:v>
                </c:pt>
                <c:pt idx="6">
                  <c:v>2577851702.2802987</c:v>
                </c:pt>
                <c:pt idx="7">
                  <c:v>2618480449.2662597</c:v>
                </c:pt>
                <c:pt idx="8">
                  <c:v>2295440863.1101503</c:v>
                </c:pt>
                <c:pt idx="9">
                  <c:v>2208076149.9482708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FAF-4291-BA77-D6904D5DB6D0}"/>
            </c:ext>
          </c:extLst>
        </c:ser>
        <c:ser>
          <c:idx val="13"/>
          <c:order val="13"/>
          <c:tx>
            <c:strRef>
              <c:f>'F4.3e'!$O$2</c:f>
              <c:strCache>
                <c:ptCount val="1"/>
                <c:pt idx="0">
                  <c:v>Vestfold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'F4.3e'!$O$3:$O$12</c:f>
              <c:numCache>
                <c:formatCode>General</c:formatCode>
                <c:ptCount val="10"/>
                <c:pt idx="0">
                  <c:v>62114639.144999996</c:v>
                </c:pt>
                <c:pt idx="1">
                  <c:v>76604144.5</c:v>
                </c:pt>
                <c:pt idx="2">
                  <c:v>76199189.00195694</c:v>
                </c:pt>
                <c:pt idx="3">
                  <c:v>63040868.316084415</c:v>
                </c:pt>
                <c:pt idx="4">
                  <c:v>63944018.114062436</c:v>
                </c:pt>
                <c:pt idx="5">
                  <c:v>54010231.713071875</c:v>
                </c:pt>
                <c:pt idx="6">
                  <c:v>43004504.000347279</c:v>
                </c:pt>
                <c:pt idx="7">
                  <c:v>63264958.206700876</c:v>
                </c:pt>
                <c:pt idx="8">
                  <c:v>79656729.547061935</c:v>
                </c:pt>
                <c:pt idx="9">
                  <c:v>73539011.162954643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AF-4291-BA77-D6904D5DB6D0}"/>
            </c:ext>
          </c:extLst>
        </c:ser>
        <c:ser>
          <c:idx val="14"/>
          <c:order val="14"/>
          <c:tx>
            <c:strRef>
              <c:f>'F4.3e'!$P$2</c:f>
              <c:strCache>
                <c:ptCount val="1"/>
                <c:pt idx="0">
                  <c:v>Vestland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'F4.3e'!$P$3:$P$12</c:f>
              <c:numCache>
                <c:formatCode>General</c:formatCode>
                <c:ptCount val="10"/>
                <c:pt idx="0">
                  <c:v>1000742729.2043998</c:v>
                </c:pt>
                <c:pt idx="1">
                  <c:v>1118262627.5800002</c:v>
                </c:pt>
                <c:pt idx="2">
                  <c:v>1151949316.9863014</c:v>
                </c:pt>
                <c:pt idx="3">
                  <c:v>1247677580.3087714</c:v>
                </c:pt>
                <c:pt idx="4">
                  <c:v>1206482975.4621158</c:v>
                </c:pt>
                <c:pt idx="5">
                  <c:v>1281056973.4916029</c:v>
                </c:pt>
                <c:pt idx="6">
                  <c:v>1241055722.3041487</c:v>
                </c:pt>
                <c:pt idx="7">
                  <c:v>1333165272.0579233</c:v>
                </c:pt>
                <c:pt idx="8">
                  <c:v>1265493113.3719106</c:v>
                </c:pt>
                <c:pt idx="9">
                  <c:v>1240150573.3129518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AF-4291-BA77-D6904D5DB6D0}"/>
            </c:ext>
          </c:extLst>
        </c:ser>
        <c:ser>
          <c:idx val="15"/>
          <c:order val="15"/>
          <c:tx>
            <c:strRef>
              <c:f>'F4.3e'!$Q$2</c:f>
              <c:strCache>
                <c:ptCount val="1"/>
                <c:pt idx="0">
                  <c:v>Østfold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'F4.3e'!$Q$3:$Q$12</c:f>
              <c:numCache>
                <c:formatCode>General</c:formatCode>
                <c:ptCount val="10"/>
                <c:pt idx="0">
                  <c:v>74820112.749199986</c:v>
                </c:pt>
                <c:pt idx="1">
                  <c:v>71444968.909999996</c:v>
                </c:pt>
                <c:pt idx="2">
                  <c:v>70908600.782778859</c:v>
                </c:pt>
                <c:pt idx="3">
                  <c:v>64575020.788962744</c:v>
                </c:pt>
                <c:pt idx="4">
                  <c:v>61410843.406246677</c:v>
                </c:pt>
                <c:pt idx="5">
                  <c:v>73183266.114432752</c:v>
                </c:pt>
                <c:pt idx="6">
                  <c:v>92311308.401316136</c:v>
                </c:pt>
                <c:pt idx="7">
                  <c:v>109419884.68140353</c:v>
                </c:pt>
                <c:pt idx="8">
                  <c:v>89987433.7151701</c:v>
                </c:pt>
                <c:pt idx="9">
                  <c:v>64943872.767343216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AF-4291-BA77-D6904D5DB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7659727"/>
        <c:axId val="1097655887"/>
      </c:lineChart>
      <c:catAx>
        <c:axId val="109765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655887"/>
        <c:crosses val="autoZero"/>
        <c:auto val="1"/>
        <c:lblAlgn val="ctr"/>
        <c:lblOffset val="100"/>
        <c:noMultiLvlLbl val="0"/>
      </c:catAx>
      <c:valAx>
        <c:axId val="109765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7659727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'F4.3e'!$B$15</c:f>
              <c:strCache>
                <c:ptCount val="1"/>
                <c:pt idx="0">
                  <c:v>Agder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'F4.3e'!$B$16:$B$25</c:f>
              <c:numCache>
                <c:formatCode>General</c:formatCode>
                <c:ptCount val="10"/>
                <c:pt idx="0">
                  <c:v>73166576.659999996</c:v>
                </c:pt>
                <c:pt idx="1">
                  <c:v>74344108</c:v>
                </c:pt>
                <c:pt idx="2">
                  <c:v>112866713</c:v>
                </c:pt>
                <c:pt idx="3">
                  <c:v>149466372.81</c:v>
                </c:pt>
                <c:pt idx="4">
                  <c:v>177802010.5</c:v>
                </c:pt>
                <c:pt idx="5">
                  <c:v>160368665</c:v>
                </c:pt>
                <c:pt idx="6">
                  <c:v>145548908</c:v>
                </c:pt>
                <c:pt idx="7">
                  <c:v>166602628.19</c:v>
                </c:pt>
                <c:pt idx="8">
                  <c:v>186518463.97000003</c:v>
                </c:pt>
                <c:pt idx="9">
                  <c:v>150473924.18000001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2-4E25-9454-75C931D7612E}"/>
            </c:ext>
          </c:extLst>
        </c:ser>
        <c:ser>
          <c:idx val="1"/>
          <c:order val="1"/>
          <c:tx>
            <c:strRef>
              <c:f>'F4.3e'!$C$15</c:f>
              <c:strCache>
                <c:ptCount val="1"/>
                <c:pt idx="0">
                  <c:v>Akershus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'F4.3e'!$C$16:$C$25</c:f>
              <c:numCache>
                <c:formatCode>General</c:formatCode>
                <c:ptCount val="10"/>
                <c:pt idx="0">
                  <c:v>958524232.19999981</c:v>
                </c:pt>
                <c:pt idx="1">
                  <c:v>1008283805.4</c:v>
                </c:pt>
                <c:pt idx="2">
                  <c:v>1073652186.64</c:v>
                </c:pt>
                <c:pt idx="3">
                  <c:v>1119455286.3</c:v>
                </c:pt>
                <c:pt idx="4">
                  <c:v>1133147475.96</c:v>
                </c:pt>
                <c:pt idx="5">
                  <c:v>1158534529.1100001</c:v>
                </c:pt>
                <c:pt idx="6">
                  <c:v>1146578441.9699998</c:v>
                </c:pt>
                <c:pt idx="7">
                  <c:v>1283584168.8</c:v>
                </c:pt>
                <c:pt idx="8">
                  <c:v>1334887317.9000001</c:v>
                </c:pt>
                <c:pt idx="9">
                  <c:v>1318098401.27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A2-4E25-9454-75C931D7612E}"/>
            </c:ext>
          </c:extLst>
        </c:ser>
        <c:ser>
          <c:idx val="2"/>
          <c:order val="2"/>
          <c:tx>
            <c:strRef>
              <c:f>'F4.3e'!$D$15</c:f>
              <c:strCache>
                <c:ptCount val="1"/>
                <c:pt idx="0">
                  <c:v>Buskerud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'F4.3e'!$D$16:$D$25</c:f>
              <c:numCache>
                <c:formatCode>General</c:formatCode>
                <c:ptCount val="10"/>
                <c:pt idx="0">
                  <c:v>59758537</c:v>
                </c:pt>
                <c:pt idx="1">
                  <c:v>68146605</c:v>
                </c:pt>
                <c:pt idx="2">
                  <c:v>63642321</c:v>
                </c:pt>
                <c:pt idx="3">
                  <c:v>67298284</c:v>
                </c:pt>
                <c:pt idx="4">
                  <c:v>75791642</c:v>
                </c:pt>
                <c:pt idx="5">
                  <c:v>104290859</c:v>
                </c:pt>
                <c:pt idx="6">
                  <c:v>108464775.44</c:v>
                </c:pt>
                <c:pt idx="7">
                  <c:v>138673121</c:v>
                </c:pt>
                <c:pt idx="8">
                  <c:v>157723749.76999998</c:v>
                </c:pt>
                <c:pt idx="9">
                  <c:v>153318123.64999998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2-4E25-9454-75C931D7612E}"/>
            </c:ext>
          </c:extLst>
        </c:ser>
        <c:ser>
          <c:idx val="3"/>
          <c:order val="3"/>
          <c:tx>
            <c:strRef>
              <c:f>'F4.3e'!$E$15</c:f>
              <c:strCache>
                <c:ptCount val="1"/>
                <c:pt idx="0">
                  <c:v>Finnmark - Finnmárku - Finmarkku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'F4.3e'!$E$16:$E$25</c:f>
              <c:numCache>
                <c:formatCode>General</c:formatCode>
                <c:ptCount val="10"/>
                <c:pt idx="0">
                  <c:v>6883001</c:v>
                </c:pt>
                <c:pt idx="1">
                  <c:v>15089666</c:v>
                </c:pt>
                <c:pt idx="2">
                  <c:v>13724673.25</c:v>
                </c:pt>
                <c:pt idx="3">
                  <c:v>11985527</c:v>
                </c:pt>
                <c:pt idx="4">
                  <c:v>10957097</c:v>
                </c:pt>
                <c:pt idx="5">
                  <c:v>14174558</c:v>
                </c:pt>
                <c:pt idx="6">
                  <c:v>19633915</c:v>
                </c:pt>
                <c:pt idx="7">
                  <c:v>20683111</c:v>
                </c:pt>
                <c:pt idx="8">
                  <c:v>11294635</c:v>
                </c:pt>
                <c:pt idx="9">
                  <c:v>5744966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A2-4E25-9454-75C931D7612E}"/>
            </c:ext>
          </c:extLst>
        </c:ser>
        <c:ser>
          <c:idx val="4"/>
          <c:order val="4"/>
          <c:tx>
            <c:strRef>
              <c:f>'F4.3e'!$F$15</c:f>
              <c:strCache>
                <c:ptCount val="1"/>
                <c:pt idx="0">
                  <c:v>Innlandet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'F4.3e'!$F$16:$F$25</c:f>
              <c:numCache>
                <c:formatCode>General</c:formatCode>
                <c:ptCount val="10"/>
                <c:pt idx="0">
                  <c:v>100450497.93000001</c:v>
                </c:pt>
                <c:pt idx="1">
                  <c:v>130749262.78</c:v>
                </c:pt>
                <c:pt idx="2">
                  <c:v>151255176</c:v>
                </c:pt>
                <c:pt idx="3">
                  <c:v>168269222.5</c:v>
                </c:pt>
                <c:pt idx="4">
                  <c:v>195085208.37</c:v>
                </c:pt>
                <c:pt idx="5">
                  <c:v>232869475</c:v>
                </c:pt>
                <c:pt idx="6">
                  <c:v>162002928</c:v>
                </c:pt>
                <c:pt idx="7">
                  <c:v>190477840.49000001</c:v>
                </c:pt>
                <c:pt idx="8">
                  <c:v>192664700.07000002</c:v>
                </c:pt>
                <c:pt idx="9">
                  <c:v>167611216.34999999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A2-4E25-9454-75C931D7612E}"/>
            </c:ext>
          </c:extLst>
        </c:ser>
        <c:ser>
          <c:idx val="5"/>
          <c:order val="5"/>
          <c:tx>
            <c:strRef>
              <c:f>'F4.3e'!$G$15</c:f>
              <c:strCache>
                <c:ptCount val="1"/>
                <c:pt idx="0">
                  <c:v>Møre og Romsdal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'F4.3e'!$G$16:$G$25</c:f>
              <c:numCache>
                <c:formatCode>General</c:formatCode>
                <c:ptCount val="10"/>
                <c:pt idx="0">
                  <c:v>73498023</c:v>
                </c:pt>
                <c:pt idx="1">
                  <c:v>100186774</c:v>
                </c:pt>
                <c:pt idx="2">
                  <c:v>113549721</c:v>
                </c:pt>
                <c:pt idx="3">
                  <c:v>112820538</c:v>
                </c:pt>
                <c:pt idx="4">
                  <c:v>115440041.5</c:v>
                </c:pt>
                <c:pt idx="5">
                  <c:v>100206372</c:v>
                </c:pt>
                <c:pt idx="6">
                  <c:v>105746811</c:v>
                </c:pt>
                <c:pt idx="7">
                  <c:v>142812058</c:v>
                </c:pt>
                <c:pt idx="8">
                  <c:v>164543800.66</c:v>
                </c:pt>
                <c:pt idx="9">
                  <c:v>149708772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A2-4E25-9454-75C931D7612E}"/>
            </c:ext>
          </c:extLst>
        </c:ser>
        <c:ser>
          <c:idx val="6"/>
          <c:order val="6"/>
          <c:tx>
            <c:strRef>
              <c:f>'F4.3e'!$H$15</c:f>
              <c:strCache>
                <c:ptCount val="1"/>
                <c:pt idx="0">
                  <c:v>Nordland - Nordlánnda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'F4.3e'!$H$16:$H$25</c:f>
              <c:numCache>
                <c:formatCode>General</c:formatCode>
                <c:ptCount val="10"/>
                <c:pt idx="0">
                  <c:v>76294440.5</c:v>
                </c:pt>
                <c:pt idx="1">
                  <c:v>80310830.030000001</c:v>
                </c:pt>
                <c:pt idx="2">
                  <c:v>74838734.590000004</c:v>
                </c:pt>
                <c:pt idx="3">
                  <c:v>63902396</c:v>
                </c:pt>
                <c:pt idx="4">
                  <c:v>65483183.369999997</c:v>
                </c:pt>
                <c:pt idx="5">
                  <c:v>71483994</c:v>
                </c:pt>
                <c:pt idx="6">
                  <c:v>76267467</c:v>
                </c:pt>
                <c:pt idx="7">
                  <c:v>106026239</c:v>
                </c:pt>
                <c:pt idx="8">
                  <c:v>125814060.76999998</c:v>
                </c:pt>
                <c:pt idx="9">
                  <c:v>130148723.23999999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A2-4E25-9454-75C931D7612E}"/>
            </c:ext>
          </c:extLst>
        </c:ser>
        <c:ser>
          <c:idx val="7"/>
          <c:order val="7"/>
          <c:tx>
            <c:strRef>
              <c:f>'F4.3e'!$I$15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'F4.3e'!$I$16:$I$25</c:f>
              <c:numCache>
                <c:formatCode>General</c:formatCode>
                <c:ptCount val="10"/>
                <c:pt idx="0">
                  <c:v>2218068013.5800004</c:v>
                </c:pt>
                <c:pt idx="1">
                  <c:v>2400321107.3200002</c:v>
                </c:pt>
                <c:pt idx="2">
                  <c:v>2648865141.079998</c:v>
                </c:pt>
                <c:pt idx="3">
                  <c:v>2846569308.1300006</c:v>
                </c:pt>
                <c:pt idx="4">
                  <c:v>2887257983.8199997</c:v>
                </c:pt>
                <c:pt idx="5">
                  <c:v>2969260424.9700007</c:v>
                </c:pt>
                <c:pt idx="6">
                  <c:v>3063769873.6000004</c:v>
                </c:pt>
                <c:pt idx="7">
                  <c:v>3445865629.6599989</c:v>
                </c:pt>
                <c:pt idx="8">
                  <c:v>3580181036.2600026</c:v>
                </c:pt>
                <c:pt idx="9">
                  <c:v>3467507787.7899995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A2-4E25-9454-75C931D7612E}"/>
            </c:ext>
          </c:extLst>
        </c:ser>
        <c:ser>
          <c:idx val="8"/>
          <c:order val="8"/>
          <c:tx>
            <c:strRef>
              <c:f>'F4.3e'!$J$15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'F4.3e'!$J$16:$J$25</c:f>
              <c:numCache>
                <c:formatCode>General</c:formatCode>
                <c:ptCount val="10"/>
                <c:pt idx="0">
                  <c:v>273403730.54999995</c:v>
                </c:pt>
                <c:pt idx="1">
                  <c:v>270745525.49000001</c:v>
                </c:pt>
                <c:pt idx="2">
                  <c:v>289349586.45999998</c:v>
                </c:pt>
                <c:pt idx="3">
                  <c:v>307408124.5</c:v>
                </c:pt>
                <c:pt idx="4">
                  <c:v>276663020.47000003</c:v>
                </c:pt>
                <c:pt idx="5">
                  <c:v>262074340.28</c:v>
                </c:pt>
                <c:pt idx="6">
                  <c:v>293796825.89999998</c:v>
                </c:pt>
                <c:pt idx="7">
                  <c:v>390209289.02999997</c:v>
                </c:pt>
                <c:pt idx="8">
                  <c:v>457722744.64000005</c:v>
                </c:pt>
                <c:pt idx="9">
                  <c:v>418173955.04000002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2-4E25-9454-75C931D7612E}"/>
            </c:ext>
          </c:extLst>
        </c:ser>
        <c:ser>
          <c:idx val="9"/>
          <c:order val="9"/>
          <c:tx>
            <c:strRef>
              <c:f>'F4.3e'!$K$15</c:f>
              <c:strCache>
                <c:ptCount val="1"/>
                <c:pt idx="0">
                  <c:v>Svalbard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'F4.3e'!$K$16:$K$25</c:f>
              <c:numCache>
                <c:formatCode>General</c:formatCode>
                <c:ptCount val="10"/>
                <c:pt idx="0">
                  <c:v>12655111.470000001</c:v>
                </c:pt>
                <c:pt idx="1">
                  <c:v>9182090.7100000009</c:v>
                </c:pt>
                <c:pt idx="2">
                  <c:v>13404570.82</c:v>
                </c:pt>
                <c:pt idx="3">
                  <c:v>13018294.649999999</c:v>
                </c:pt>
                <c:pt idx="4">
                  <c:v>23405685.209999997</c:v>
                </c:pt>
                <c:pt idx="5">
                  <c:v>59918789.689999998</c:v>
                </c:pt>
                <c:pt idx="6">
                  <c:v>37170207.810000002</c:v>
                </c:pt>
                <c:pt idx="7">
                  <c:v>34819294.299999997</c:v>
                </c:pt>
                <c:pt idx="8">
                  <c:v>26728558.299999997</c:v>
                </c:pt>
                <c:pt idx="9">
                  <c:v>11866134.129999999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2-4E25-9454-75C931D7612E}"/>
            </c:ext>
          </c:extLst>
        </c:ser>
        <c:ser>
          <c:idx val="10"/>
          <c:order val="10"/>
          <c:tx>
            <c:strRef>
              <c:f>'F4.3e'!$L$15</c:f>
              <c:strCache>
                <c:ptCount val="1"/>
                <c:pt idx="0">
                  <c:v>Telemark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'F4.3e'!$L$16:$L$25</c:f>
              <c:numCache>
                <c:formatCode>General</c:formatCode>
                <c:ptCount val="10"/>
                <c:pt idx="0">
                  <c:v>29820236</c:v>
                </c:pt>
                <c:pt idx="1">
                  <c:v>29920809</c:v>
                </c:pt>
                <c:pt idx="2">
                  <c:v>33538401.5</c:v>
                </c:pt>
                <c:pt idx="3">
                  <c:v>40720166</c:v>
                </c:pt>
                <c:pt idx="4">
                  <c:v>49700449</c:v>
                </c:pt>
                <c:pt idx="5">
                  <c:v>67824043</c:v>
                </c:pt>
                <c:pt idx="6">
                  <c:v>82090316</c:v>
                </c:pt>
                <c:pt idx="7">
                  <c:v>101096776</c:v>
                </c:pt>
                <c:pt idx="8">
                  <c:v>79548489.329999998</c:v>
                </c:pt>
                <c:pt idx="9">
                  <c:v>72714834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A2-4E25-9454-75C931D7612E}"/>
            </c:ext>
          </c:extLst>
        </c:ser>
        <c:ser>
          <c:idx val="11"/>
          <c:order val="11"/>
          <c:tx>
            <c:strRef>
              <c:f>'F4.3e'!$M$15</c:f>
              <c:strCache>
                <c:ptCount val="1"/>
                <c:pt idx="0">
                  <c:v>Troms - Romsa - Tromssa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'F4.3e'!$M$16:$M$25</c:f>
              <c:numCache>
                <c:formatCode>General</c:formatCode>
                <c:ptCount val="10"/>
                <c:pt idx="0">
                  <c:v>459723538.68000001</c:v>
                </c:pt>
                <c:pt idx="1">
                  <c:v>514553836.62000006</c:v>
                </c:pt>
                <c:pt idx="2">
                  <c:v>533892978.27999991</c:v>
                </c:pt>
                <c:pt idx="3">
                  <c:v>657313682.79999995</c:v>
                </c:pt>
                <c:pt idx="4">
                  <c:v>709360634.02999997</c:v>
                </c:pt>
                <c:pt idx="5">
                  <c:v>669327693.96999991</c:v>
                </c:pt>
                <c:pt idx="6">
                  <c:v>789256904.92999995</c:v>
                </c:pt>
                <c:pt idx="7">
                  <c:v>763636113.48999989</c:v>
                </c:pt>
                <c:pt idx="8">
                  <c:v>707242459.05999994</c:v>
                </c:pt>
                <c:pt idx="9">
                  <c:v>731694761.76000011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A2-4E25-9454-75C931D7612E}"/>
            </c:ext>
          </c:extLst>
        </c:ser>
        <c:ser>
          <c:idx val="12"/>
          <c:order val="12"/>
          <c:tx>
            <c:strRef>
              <c:f>'F4.3e'!$N$15</c:f>
              <c:strCache>
                <c:ptCount val="1"/>
                <c:pt idx="0">
                  <c:v>Trøndelag - Trööndelage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'F4.3e'!$N$16:$N$25</c:f>
              <c:numCache>
                <c:formatCode>General</c:formatCode>
                <c:ptCount val="10"/>
                <c:pt idx="0">
                  <c:v>1560026726.1999998</c:v>
                </c:pt>
                <c:pt idx="1">
                  <c:v>1809699917.9000003</c:v>
                </c:pt>
                <c:pt idx="2">
                  <c:v>2142918522.8499999</c:v>
                </c:pt>
                <c:pt idx="3">
                  <c:v>2341717211.9200001</c:v>
                </c:pt>
                <c:pt idx="4">
                  <c:v>2534780846.8200002</c:v>
                </c:pt>
                <c:pt idx="5">
                  <c:v>2604543891.75</c:v>
                </c:pt>
                <c:pt idx="6">
                  <c:v>2890875024.1100001</c:v>
                </c:pt>
                <c:pt idx="7">
                  <c:v>2992229545.2400007</c:v>
                </c:pt>
                <c:pt idx="8">
                  <c:v>2780465720.1800013</c:v>
                </c:pt>
                <c:pt idx="9">
                  <c:v>2827095443.4900007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2-4E25-9454-75C931D7612E}"/>
            </c:ext>
          </c:extLst>
        </c:ser>
        <c:ser>
          <c:idx val="13"/>
          <c:order val="13"/>
          <c:tx>
            <c:strRef>
              <c:f>'F4.3e'!$O$15</c:f>
              <c:strCache>
                <c:ptCount val="1"/>
                <c:pt idx="0">
                  <c:v>Vestfold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'F4.3e'!$O$16:$O$25</c:f>
              <c:numCache>
                <c:formatCode>General</c:formatCode>
                <c:ptCount val="10"/>
                <c:pt idx="0">
                  <c:v>60481635</c:v>
                </c:pt>
                <c:pt idx="1">
                  <c:v>76604144.5</c:v>
                </c:pt>
                <c:pt idx="2">
                  <c:v>77875571.159999996</c:v>
                </c:pt>
                <c:pt idx="3">
                  <c:v>65651895</c:v>
                </c:pt>
                <c:pt idx="4">
                  <c:v>68590225</c:v>
                </c:pt>
                <c:pt idx="5">
                  <c:v>59614749</c:v>
                </c:pt>
                <c:pt idx="6">
                  <c:v>48226454</c:v>
                </c:pt>
                <c:pt idx="7">
                  <c:v>72295089</c:v>
                </c:pt>
                <c:pt idx="8">
                  <c:v>96488134.129999995</c:v>
                </c:pt>
                <c:pt idx="9">
                  <c:v>94155178.200000003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A2-4E25-9454-75C931D7612E}"/>
            </c:ext>
          </c:extLst>
        </c:ser>
        <c:ser>
          <c:idx val="14"/>
          <c:order val="14"/>
          <c:tx>
            <c:strRef>
              <c:f>'F4.3e'!$P$15</c:f>
              <c:strCache>
                <c:ptCount val="1"/>
                <c:pt idx="0">
                  <c:v>Vestland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'F4.3e'!$P$16:$P$25</c:f>
              <c:numCache>
                <c:formatCode>General</c:formatCode>
                <c:ptCount val="10"/>
                <c:pt idx="0">
                  <c:v>974433037.19999993</c:v>
                </c:pt>
                <c:pt idx="1">
                  <c:v>1118262627.5800002</c:v>
                </c:pt>
                <c:pt idx="2">
                  <c:v>1177292201.96</c:v>
                </c:pt>
                <c:pt idx="3">
                  <c:v>1299353890.3300002</c:v>
                </c:pt>
                <c:pt idx="4">
                  <c:v>1294146679.96</c:v>
                </c:pt>
                <c:pt idx="5">
                  <c:v>1413989303.6400001</c:v>
                </c:pt>
                <c:pt idx="6">
                  <c:v>1391754610.23</c:v>
                </c:pt>
                <c:pt idx="7">
                  <c:v>1523454764.3299999</c:v>
                </c:pt>
                <c:pt idx="8">
                  <c:v>1532890817.3599997</c:v>
                </c:pt>
                <c:pt idx="9">
                  <c:v>1587818443.2799995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8A2-4E25-9454-75C931D7612E}"/>
            </c:ext>
          </c:extLst>
        </c:ser>
        <c:ser>
          <c:idx val="15"/>
          <c:order val="15"/>
          <c:tx>
            <c:strRef>
              <c:f>'F4.3e'!$Q$15</c:f>
              <c:strCache>
                <c:ptCount val="1"/>
                <c:pt idx="0">
                  <c:v>Østfold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'F4.3e'!$A$16:$A$25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'F4.3e'!$Q$16:$Q$25</c:f>
              <c:numCache>
                <c:formatCode>General</c:formatCode>
                <c:ptCount val="10"/>
                <c:pt idx="0">
                  <c:v>72853079.599999994</c:v>
                </c:pt>
                <c:pt idx="1">
                  <c:v>71444968.909999996</c:v>
                </c:pt>
                <c:pt idx="2">
                  <c:v>72468590</c:v>
                </c:pt>
                <c:pt idx="3">
                  <c:v>67249589</c:v>
                </c:pt>
                <c:pt idx="4">
                  <c:v>65872988.450000003</c:v>
                </c:pt>
                <c:pt idx="5">
                  <c:v>80777325</c:v>
                </c:pt>
                <c:pt idx="6">
                  <c:v>103520484</c:v>
                </c:pt>
                <c:pt idx="7">
                  <c:v>125037944</c:v>
                </c:pt>
                <c:pt idx="8">
                  <c:v>109001708</c:v>
                </c:pt>
                <c:pt idx="9">
                  <c:v>83150450.579999998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8A2-4E25-9454-75C931D76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742047"/>
        <c:axId val="681742527"/>
      </c:lineChart>
      <c:catAx>
        <c:axId val="6817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42527"/>
        <c:crosses val="autoZero"/>
        <c:auto val="1"/>
        <c:lblAlgn val="ctr"/>
        <c:lblOffset val="100"/>
        <c:noMultiLvlLbl val="0"/>
      </c:catAx>
      <c:valAx>
        <c:axId val="68174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1742047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Antall samarbeidavtaler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'F4.3f'!$A$3</c:f>
              <c:strCache>
                <c:ptCount val="1"/>
                <c:pt idx="0">
                  <c:v>Oppstartede prosjekter*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'F4.3f'!$B$3:$K$3</c:f>
              <c:numCache>
                <c:formatCode>General</c:formatCode>
                <c:ptCount val="10"/>
                <c:pt idx="0">
                  <c:v>2026</c:v>
                </c:pt>
                <c:pt idx="1">
                  <c:v>1982</c:v>
                </c:pt>
                <c:pt idx="2">
                  <c:v>2092</c:v>
                </c:pt>
                <c:pt idx="3">
                  <c:v>2051</c:v>
                </c:pt>
                <c:pt idx="4">
                  <c:v>2052</c:v>
                </c:pt>
                <c:pt idx="5">
                  <c:v>1903</c:v>
                </c:pt>
                <c:pt idx="6">
                  <c:v>2261</c:v>
                </c:pt>
                <c:pt idx="7">
                  <c:v>2297</c:v>
                </c:pt>
                <c:pt idx="8">
                  <c:v>1264</c:v>
                </c:pt>
                <c:pt idx="9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3-41A4-B9A9-3DD1F36A4442}"/>
            </c:ext>
          </c:extLst>
        </c:ser>
        <c:ser>
          <c:idx val="1"/>
          <c:order val="1"/>
          <c:tx>
            <c:strRef>
              <c:f>'F4.3f'!$A$4</c:f>
              <c:strCache>
                <c:ptCount val="1"/>
                <c:pt idx="0">
                  <c:v>Norske samarbeidspartnere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'F4.3f'!$B$4:$K$4</c:f>
              <c:numCache>
                <c:formatCode>General</c:formatCode>
                <c:ptCount val="10"/>
                <c:pt idx="0">
                  <c:v>2071</c:v>
                </c:pt>
                <c:pt idx="1">
                  <c:v>2451</c:v>
                </c:pt>
                <c:pt idx="2">
                  <c:v>2535</c:v>
                </c:pt>
                <c:pt idx="3">
                  <c:v>2333</c:v>
                </c:pt>
                <c:pt idx="4">
                  <c:v>2636</c:v>
                </c:pt>
                <c:pt idx="5">
                  <c:v>2727</c:v>
                </c:pt>
                <c:pt idx="6">
                  <c:v>3435</c:v>
                </c:pt>
                <c:pt idx="7">
                  <c:v>4292</c:v>
                </c:pt>
                <c:pt idx="8">
                  <c:v>1935</c:v>
                </c:pt>
                <c:pt idx="9">
                  <c:v>2511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3-41A4-B9A9-3DD1F36A4442}"/>
            </c:ext>
          </c:extLst>
        </c:ser>
        <c:ser>
          <c:idx val="2"/>
          <c:order val="2"/>
          <c:tx>
            <c:strRef>
              <c:f>'F4.3f'!$A$5</c:f>
              <c:strCache>
                <c:ptCount val="1"/>
                <c:pt idx="0">
                  <c:v>Internasjonale samarbeidspartnere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'F4.3f'!$B$5:$K$5</c:f>
              <c:numCache>
                <c:formatCode>General</c:formatCode>
                <c:ptCount val="10"/>
                <c:pt idx="0">
                  <c:v>944</c:v>
                </c:pt>
                <c:pt idx="1">
                  <c:v>1035</c:v>
                </c:pt>
                <c:pt idx="2">
                  <c:v>1096</c:v>
                </c:pt>
                <c:pt idx="3">
                  <c:v>1044</c:v>
                </c:pt>
                <c:pt idx="4">
                  <c:v>1271</c:v>
                </c:pt>
                <c:pt idx="5">
                  <c:v>1111</c:v>
                </c:pt>
                <c:pt idx="6">
                  <c:v>1418</c:v>
                </c:pt>
                <c:pt idx="7">
                  <c:v>1433</c:v>
                </c:pt>
                <c:pt idx="8">
                  <c:v>545</c:v>
                </c:pt>
                <c:pt idx="9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3-41A4-B9A9-3DD1F36A4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0790384"/>
        <c:axId val="2120789904"/>
      </c:lineChart>
      <c:catAx>
        <c:axId val="212079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0789904"/>
        <c:crosses val="autoZero"/>
        <c:auto val="1"/>
        <c:lblAlgn val="ctr"/>
        <c:lblOffset val="100"/>
        <c:noMultiLvlLbl val="0"/>
      </c:catAx>
      <c:valAx>
        <c:axId val="21207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Inngåtte samarbeidsavtaler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000000000000001E-2"/>
              <c:y val="0.18764231136232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079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</a:t>
            </a:r>
            <a:r>
              <a:rPr lang="en-US" baseline="0"/>
              <a:t>amarbeidsland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'F4.3f'!$A$6</c:f>
              <c:strCache>
                <c:ptCount val="1"/>
                <c:pt idx="0">
                  <c:v>   Brasil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'F4.3f'!$B$6:$K$6</c:f>
              <c:numCache>
                <c:formatCode>General</c:formatCode>
                <c:ptCount val="10"/>
                <c:pt idx="0">
                  <c:v>28</c:v>
                </c:pt>
                <c:pt idx="1">
                  <c:v>11</c:v>
                </c:pt>
                <c:pt idx="2">
                  <c:v>5</c:v>
                </c:pt>
                <c:pt idx="3">
                  <c:v>17</c:v>
                </c:pt>
                <c:pt idx="4">
                  <c:v>15</c:v>
                </c:pt>
                <c:pt idx="5">
                  <c:v>13</c:v>
                </c:pt>
                <c:pt idx="6">
                  <c:v>27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A-4AD2-96E7-9806780AB590}"/>
            </c:ext>
          </c:extLst>
        </c:ser>
        <c:ser>
          <c:idx val="1"/>
          <c:order val="1"/>
          <c:tx>
            <c:strRef>
              <c:f>'F4.3f'!$A$7</c:f>
              <c:strCache>
                <c:ptCount val="1"/>
                <c:pt idx="0">
                  <c:v>   Canada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'F4.3f'!$B$7:$K$7</c:f>
              <c:numCache>
                <c:formatCode>General</c:formatCode>
                <c:ptCount val="10"/>
                <c:pt idx="0">
                  <c:v>31</c:v>
                </c:pt>
                <c:pt idx="1">
                  <c:v>38</c:v>
                </c:pt>
                <c:pt idx="2">
                  <c:v>35</c:v>
                </c:pt>
                <c:pt idx="3">
                  <c:v>36</c:v>
                </c:pt>
                <c:pt idx="4">
                  <c:v>47</c:v>
                </c:pt>
                <c:pt idx="5">
                  <c:v>38</c:v>
                </c:pt>
                <c:pt idx="6">
                  <c:v>41</c:v>
                </c:pt>
                <c:pt idx="7">
                  <c:v>42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A-4AD2-96E7-9806780AB590}"/>
            </c:ext>
          </c:extLst>
        </c:ser>
        <c:ser>
          <c:idx val="2"/>
          <c:order val="2"/>
          <c:tx>
            <c:strRef>
              <c:f>'F4.3f'!$A$8</c:f>
              <c:strCache>
                <c:ptCount val="1"/>
                <c:pt idx="0">
                  <c:v>   India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'F4.3f'!$B$8:$K$8</c:f>
              <c:numCache>
                <c:formatCode>General</c:formatCode>
                <c:ptCount val="10"/>
                <c:pt idx="0">
                  <c:v>13</c:v>
                </c:pt>
                <c:pt idx="1">
                  <c:v>17</c:v>
                </c:pt>
                <c:pt idx="2">
                  <c:v>15</c:v>
                </c:pt>
                <c:pt idx="3">
                  <c:v>8</c:v>
                </c:pt>
                <c:pt idx="4">
                  <c:v>46</c:v>
                </c:pt>
                <c:pt idx="5">
                  <c:v>23</c:v>
                </c:pt>
                <c:pt idx="6">
                  <c:v>41</c:v>
                </c:pt>
                <c:pt idx="7">
                  <c:v>24</c:v>
                </c:pt>
                <c:pt idx="8">
                  <c:v>6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A-4AD2-96E7-9806780AB590}"/>
            </c:ext>
          </c:extLst>
        </c:ser>
        <c:ser>
          <c:idx val="3"/>
          <c:order val="3"/>
          <c:tx>
            <c:strRef>
              <c:f>'F4.3f'!$A$9</c:f>
              <c:strCache>
                <c:ptCount val="1"/>
                <c:pt idx="0">
                  <c:v>   Japan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'F4.3f'!$B$9:$K$9</c:f>
              <c:numCache>
                <c:formatCode>General</c:formatCode>
                <c:ptCount val="10"/>
                <c:pt idx="0">
                  <c:v>3</c:v>
                </c:pt>
                <c:pt idx="1">
                  <c:v>13</c:v>
                </c:pt>
                <c:pt idx="2">
                  <c:v>21</c:v>
                </c:pt>
                <c:pt idx="3">
                  <c:v>17</c:v>
                </c:pt>
                <c:pt idx="4">
                  <c:v>10</c:v>
                </c:pt>
                <c:pt idx="5">
                  <c:v>20</c:v>
                </c:pt>
                <c:pt idx="6">
                  <c:v>33</c:v>
                </c:pt>
                <c:pt idx="7">
                  <c:v>17</c:v>
                </c:pt>
                <c:pt idx="8">
                  <c:v>2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5A-4AD2-96E7-9806780AB590}"/>
            </c:ext>
          </c:extLst>
        </c:ser>
        <c:ser>
          <c:idx val="4"/>
          <c:order val="4"/>
          <c:tx>
            <c:strRef>
              <c:f>'F4.3f'!$A$10</c:f>
              <c:strCache>
                <c:ptCount val="1"/>
                <c:pt idx="0">
                  <c:v>   Kina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'F4.3f'!$B$10:$K$10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18</c:v>
                </c:pt>
                <c:pt idx="3">
                  <c:v>22</c:v>
                </c:pt>
                <c:pt idx="4">
                  <c:v>11</c:v>
                </c:pt>
                <c:pt idx="5">
                  <c:v>27</c:v>
                </c:pt>
                <c:pt idx="6">
                  <c:v>76</c:v>
                </c:pt>
                <c:pt idx="7">
                  <c:v>33</c:v>
                </c:pt>
                <c:pt idx="8">
                  <c:v>17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A-4AD2-96E7-9806780AB590}"/>
            </c:ext>
          </c:extLst>
        </c:ser>
        <c:ser>
          <c:idx val="5"/>
          <c:order val="5"/>
          <c:tx>
            <c:strRef>
              <c:f>'F4.3f'!$A$11</c:f>
              <c:strCache>
                <c:ptCount val="1"/>
                <c:pt idx="0">
                  <c:v>   Russland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'F4.3f'!$B$11:$K$11</c:f>
              <c:numCache>
                <c:formatCode>General</c:formatCode>
                <c:ptCount val="10"/>
                <c:pt idx="0">
                  <c:v>17</c:v>
                </c:pt>
                <c:pt idx="1">
                  <c:v>30</c:v>
                </c:pt>
                <c:pt idx="2">
                  <c:v>18</c:v>
                </c:pt>
                <c:pt idx="3">
                  <c:v>7</c:v>
                </c:pt>
                <c:pt idx="4">
                  <c:v>23</c:v>
                </c:pt>
                <c:pt idx="5">
                  <c:v>10</c:v>
                </c:pt>
                <c:pt idx="6">
                  <c:v>19</c:v>
                </c:pt>
                <c:pt idx="7">
                  <c:v>14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5A-4AD2-96E7-9806780AB590}"/>
            </c:ext>
          </c:extLst>
        </c:ser>
        <c:ser>
          <c:idx val="6"/>
          <c:order val="6"/>
          <c:tx>
            <c:strRef>
              <c:f>'F4.3f'!$A$12</c:f>
              <c:strCache>
                <c:ptCount val="1"/>
                <c:pt idx="0">
                  <c:v>   Storbritannia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'F4.3f'!$B$12:$K$12</c:f>
              <c:numCache>
                <c:formatCode>General</c:formatCode>
                <c:ptCount val="10"/>
                <c:pt idx="0">
                  <c:v>121</c:v>
                </c:pt>
                <c:pt idx="1">
                  <c:v>117</c:v>
                </c:pt>
                <c:pt idx="2">
                  <c:v>132</c:v>
                </c:pt>
                <c:pt idx="3">
                  <c:v>108</c:v>
                </c:pt>
                <c:pt idx="4">
                  <c:v>149</c:v>
                </c:pt>
                <c:pt idx="5">
                  <c:v>122</c:v>
                </c:pt>
                <c:pt idx="6">
                  <c:v>138</c:v>
                </c:pt>
                <c:pt idx="7">
                  <c:v>165</c:v>
                </c:pt>
                <c:pt idx="8">
                  <c:v>33</c:v>
                </c:pt>
                <c:pt idx="9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5A-4AD2-96E7-9806780AB590}"/>
            </c:ext>
          </c:extLst>
        </c:ser>
        <c:ser>
          <c:idx val="7"/>
          <c:order val="7"/>
          <c:tx>
            <c:strRef>
              <c:f>'F4.3f'!$A$13</c:f>
              <c:strCache>
                <c:ptCount val="1"/>
                <c:pt idx="0">
                  <c:v>   Sverige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'F4.3f'!$B$13:$K$13</c:f>
              <c:numCache>
                <c:formatCode>General</c:formatCode>
                <c:ptCount val="10"/>
                <c:pt idx="0">
                  <c:v>78</c:v>
                </c:pt>
                <c:pt idx="1">
                  <c:v>127</c:v>
                </c:pt>
                <c:pt idx="2">
                  <c:v>110</c:v>
                </c:pt>
                <c:pt idx="3">
                  <c:v>109</c:v>
                </c:pt>
                <c:pt idx="4">
                  <c:v>124</c:v>
                </c:pt>
                <c:pt idx="5">
                  <c:v>91</c:v>
                </c:pt>
                <c:pt idx="6">
                  <c:v>123</c:v>
                </c:pt>
                <c:pt idx="7">
                  <c:v>152</c:v>
                </c:pt>
                <c:pt idx="8">
                  <c:v>44</c:v>
                </c:pt>
                <c:pt idx="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A-4AD2-96E7-9806780AB590}"/>
            </c:ext>
          </c:extLst>
        </c:ser>
        <c:ser>
          <c:idx val="8"/>
          <c:order val="8"/>
          <c:tx>
            <c:strRef>
              <c:f>'F4.3f'!$A$14</c:f>
              <c:strCache>
                <c:ptCount val="1"/>
                <c:pt idx="0">
                  <c:v>   Sør-Korea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'F4.3f'!$B$14:$K$14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12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5A-4AD2-96E7-9806780AB590}"/>
            </c:ext>
          </c:extLst>
        </c:ser>
        <c:ser>
          <c:idx val="9"/>
          <c:order val="9"/>
          <c:tx>
            <c:strRef>
              <c:f>'F4.3f'!$A$15</c:f>
              <c:strCache>
                <c:ptCount val="1"/>
                <c:pt idx="0">
                  <c:v>   Sør-Afrika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'F4.3f'!$B$15:$K$15</c:f>
              <c:numCache>
                <c:formatCode>General</c:formatCode>
                <c:ptCount val="10"/>
                <c:pt idx="0">
                  <c:v>26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13</c:v>
                </c:pt>
                <c:pt idx="5">
                  <c:v>27</c:v>
                </c:pt>
                <c:pt idx="6">
                  <c:v>18</c:v>
                </c:pt>
                <c:pt idx="7">
                  <c:v>11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F5A-4AD2-96E7-9806780AB590}"/>
            </c:ext>
          </c:extLst>
        </c:ser>
        <c:ser>
          <c:idx val="10"/>
          <c:order val="10"/>
          <c:tx>
            <c:strRef>
              <c:f>'F4.3f'!$A$16</c:f>
              <c:strCache>
                <c:ptCount val="1"/>
                <c:pt idx="0">
                  <c:v>   USA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'F4.3f'!$B$2:$K$2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'F4.3f'!$B$16:$K$16</c:f>
              <c:numCache>
                <c:formatCode>General</c:formatCode>
                <c:ptCount val="10"/>
                <c:pt idx="0">
                  <c:v>142</c:v>
                </c:pt>
                <c:pt idx="1">
                  <c:v>144</c:v>
                </c:pt>
                <c:pt idx="2">
                  <c:v>125</c:v>
                </c:pt>
                <c:pt idx="3">
                  <c:v>137</c:v>
                </c:pt>
                <c:pt idx="4">
                  <c:v>149</c:v>
                </c:pt>
                <c:pt idx="5">
                  <c:v>130</c:v>
                </c:pt>
                <c:pt idx="6">
                  <c:v>172</c:v>
                </c:pt>
                <c:pt idx="7">
                  <c:v>135</c:v>
                </c:pt>
                <c:pt idx="8">
                  <c:v>47</c:v>
                </c:pt>
                <c:pt idx="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5A-4AD2-96E7-9806780A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367696"/>
        <c:axId val="1968378256"/>
      </c:lineChart>
      <c:catAx>
        <c:axId val="196836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8378256"/>
        <c:crosses val="autoZero"/>
        <c:auto val="1"/>
        <c:lblAlgn val="ctr"/>
        <c:lblOffset val="100"/>
        <c:noMultiLvlLbl val="0"/>
      </c:catAx>
      <c:valAx>
        <c:axId val="19683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Inngåtte samarbeidsavtaler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6836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5558345889837601E-3"/>
          <c:y val="6.9679797374962091E-2"/>
          <c:w val="0.98724259166248118"/>
          <c:h val="0.8684280156524837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[1]Fordelinger!$D$2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[1]Fordelinger!$E$5:$E$11</c:f>
              <c:numCache>
                <c:formatCode>General</c:formatCode>
                <c:ptCount val="7"/>
                <c:pt idx="0">
                  <c:v>6.991525423728813E-2</c:v>
                </c:pt>
                <c:pt idx="1">
                  <c:v>0.26165254237288138</c:v>
                </c:pt>
                <c:pt idx="2">
                  <c:v>0.13665254237288135</c:v>
                </c:pt>
                <c:pt idx="3">
                  <c:v>0.14088983050847459</c:v>
                </c:pt>
                <c:pt idx="4">
                  <c:v>0.12923728813559321</c:v>
                </c:pt>
                <c:pt idx="5">
                  <c:v>0.1059322033898305</c:v>
                </c:pt>
                <c:pt idx="6">
                  <c:v>0.15572033898305085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E72-B50A-6A39639B9443}"/>
            </c:ext>
          </c:extLst>
        </c:ser>
        <c:ser>
          <c:idx val="2"/>
          <c:order val="1"/>
          <c:tx>
            <c:strRef>
              <c:f>[1]Fordelinger!$J$2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[1]Fordelinger!$K$5:$K$11</c:f>
              <c:numCache>
                <c:formatCode>General</c:formatCode>
                <c:ptCount val="7"/>
                <c:pt idx="0">
                  <c:v>0.05</c:v>
                </c:pt>
                <c:pt idx="1">
                  <c:v>0.23749999999999999</c:v>
                </c:pt>
                <c:pt idx="2">
                  <c:v>0.11</c:v>
                </c:pt>
                <c:pt idx="3">
                  <c:v>0.15</c:v>
                </c:pt>
                <c:pt idx="4">
                  <c:v>0.15</c:v>
                </c:pt>
                <c:pt idx="5">
                  <c:v>0.13</c:v>
                </c:pt>
                <c:pt idx="6">
                  <c:v>0.17249999999999999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D-4E72-B50A-6A39639B9443}"/>
            </c:ext>
          </c:extLst>
        </c:ser>
        <c:ser>
          <c:idx val="5"/>
          <c:order val="2"/>
          <c:tx>
            <c:strRef>
              <c:f>[1]Fordelinger!$F$2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[1]Fordelinger!$G$5:$G$11</c:f>
              <c:numCache>
                <c:formatCode>General</c:formatCode>
                <c:ptCount val="7"/>
                <c:pt idx="0">
                  <c:v>7.8569417065615321E-2</c:v>
                </c:pt>
                <c:pt idx="1">
                  <c:v>0.29062235989862012</c:v>
                </c:pt>
                <c:pt idx="2">
                  <c:v>0.14897212052942832</c:v>
                </c:pt>
                <c:pt idx="3">
                  <c:v>0.14249507181075755</c:v>
                </c:pt>
                <c:pt idx="4">
                  <c:v>0.15319628273725711</c:v>
                </c:pt>
                <c:pt idx="5">
                  <c:v>0.10898338496198254</c:v>
                </c:pt>
                <c:pt idx="6">
                  <c:v>7.7161362996339064E-2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D-4E72-B50A-6A39639B9443}"/>
            </c:ext>
          </c:extLst>
        </c:ser>
        <c:ser>
          <c:idx val="0"/>
          <c:order val="3"/>
          <c:tx>
            <c:v>IN</c:v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[1]Fordelinger!$C$5:$C$11</c:f>
              <c:numCache>
                <c:formatCode>General</c:formatCode>
                <c:ptCount val="7"/>
                <c:pt idx="0">
                  <c:v>0.24040550325850832</c:v>
                </c:pt>
                <c:pt idx="1">
                  <c:v>0.35264301230992035</c:v>
                </c:pt>
                <c:pt idx="2">
                  <c:v>0.12309920347574221</c:v>
                </c:pt>
                <c:pt idx="3">
                  <c:v>0.12961622013034033</c:v>
                </c:pt>
                <c:pt idx="4">
                  <c:v>8.4721216509775529E-2</c:v>
                </c:pt>
                <c:pt idx="5">
                  <c:v>4.7791455467052858E-2</c:v>
                </c:pt>
                <c:pt idx="6">
                  <c:v>2.1723388848660392E-2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D-4E72-B50A-6A39639B9443}"/>
            </c:ext>
          </c:extLst>
        </c:ser>
        <c:ser>
          <c:idx val="1"/>
          <c:order val="4"/>
          <c:tx>
            <c:strRef>
              <c:f>[1]Fordelinger!$H$2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[1]Fordelinger!$A$5:$A$11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[1]Fordelinger!$I$5:$I$11</c:f>
              <c:numCache>
                <c:formatCode>General</c:formatCode>
                <c:ptCount val="7"/>
                <c:pt idx="0">
                  <c:v>0.23008849557522124</c:v>
                </c:pt>
                <c:pt idx="1">
                  <c:v>0.3777845590479097</c:v>
                </c:pt>
                <c:pt idx="2">
                  <c:v>0.13854134879462923</c:v>
                </c:pt>
                <c:pt idx="3">
                  <c:v>0.12267317668599328</c:v>
                </c:pt>
                <c:pt idx="4">
                  <c:v>8.727494659749771E-2</c:v>
                </c:pt>
                <c:pt idx="5">
                  <c:v>3.9975587427525175E-2</c:v>
                </c:pt>
                <c:pt idx="6">
                  <c:v>3.6618858712236801E-3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D-4E72-B50A-6A39639B9443}"/>
            </c:ext>
          </c:extLst>
        </c:ser>
        <c:ser>
          <c:idx val="4"/>
          <c:order val="5"/>
          <c:tx>
            <c:strRef>
              <c:f>[1]Fordelinger!$L$2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[1]Fordelinger!$M$5:$M$11</c:f>
              <c:numCache>
                <c:formatCode>General</c:formatCode>
                <c:ptCount val="7"/>
                <c:pt idx="0">
                  <c:v>0.14509803921568629</c:v>
                </c:pt>
                <c:pt idx="1">
                  <c:v>0.30980392156862746</c:v>
                </c:pt>
                <c:pt idx="2">
                  <c:v>0.13725490196078433</c:v>
                </c:pt>
                <c:pt idx="3">
                  <c:v>0.14509803921568629</c:v>
                </c:pt>
                <c:pt idx="4">
                  <c:v>0.10196078431372549</c:v>
                </c:pt>
                <c:pt idx="5">
                  <c:v>9.0196078431372548E-2</c:v>
                </c:pt>
                <c:pt idx="6">
                  <c:v>7.0588235294117646E-2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D-4E72-B50A-6A39639B9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74208"/>
        <c:axId val="84576128"/>
      </c:barChart>
      <c:catAx>
        <c:axId val="8457420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Antall ansatte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6128"/>
        <c:crosses val="autoZero"/>
        <c:auto val="1"/>
        <c:lblAlgn val="ctr"/>
        <c:lblOffset val="100"/>
        <c:noMultiLvlLbl val="0"/>
      </c:catAx>
      <c:valAx>
        <c:axId val="84576128"/>
        <c:scaling>
          <c:orientation val="minMax"/>
          <c:max val="0.4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Andel mottakere</a:t>
                </a:r>
              </a:p>
            </c:rich>
          </c:tx>
          <c:layout>
            <c:manualLayout>
              <c:xMode val="edge"/>
              <c:yMode val="edge"/>
              <c:x val="2.4256317795245288E-3"/>
              <c:y val="1.20623658334939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74208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2571572074336"/>
          <c:y val="0.13256990925685866"/>
          <c:w val="6.5723087225849658E-2"/>
          <c:h val="0.33839466652556943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9739002090387552E-2"/>
          <c:y val="8.5761650961810224E-2"/>
          <c:w val="0.87288191165885298"/>
          <c:h val="0.74760711276541103"/>
        </c:manualLayout>
      </c:layout>
      <c:lineChart>
        <c:grouping val="standard"/>
        <c:varyColors val="0"/>
        <c:ser>
          <c:idx val="0"/>
          <c:order val="0"/>
          <c:tx>
            <c:strRef>
              <c:f>'Figur 4.1b'!$B$3</c:f>
              <c:strCache>
                <c:ptCount val="1"/>
                <c:pt idx="0">
                  <c:v>Andel av BNP</c:v>
                </c:pt>
              </c:strCache>
            </c:strRef>
          </c:tx>
          <c:cat>
            <c:numRef>
              <c:f>'Figur 4.1b'!$A$4:$A$23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'Figur 4.1b'!$B$4:$B$23</c:f>
              <c:numCache>
                <c:formatCode>0.00</c:formatCode>
                <c:ptCount val="20"/>
                <c:pt idx="0">
                  <c:v>0.715184545904758</c:v>
                </c:pt>
                <c:pt idx="1">
                  <c:v>0.73593929715475637</c:v>
                </c:pt>
                <c:pt idx="2">
                  <c:v>0.76651128264272039</c:v>
                </c:pt>
                <c:pt idx="3">
                  <c:v>0.73822286037904228</c:v>
                </c:pt>
                <c:pt idx="4">
                  <c:v>0.869127175666636</c:v>
                </c:pt>
                <c:pt idx="5">
                  <c:v>0.88188117455191228</c:v>
                </c:pt>
                <c:pt idx="6">
                  <c:v>0.83813861489026931</c:v>
                </c:pt>
                <c:pt idx="7">
                  <c:v>0.82091943835268344</c:v>
                </c:pt>
                <c:pt idx="8">
                  <c:v>0.8534552824531968</c:v>
                </c:pt>
                <c:pt idx="9">
                  <c:v>0.89540307624959847</c:v>
                </c:pt>
                <c:pt idx="10">
                  <c:v>0.98298413355384917</c:v>
                </c:pt>
                <c:pt idx="11">
                  <c:v>1.0583552758522135</c:v>
                </c:pt>
                <c:pt idx="12">
                  <c:v>1.0787585666136337</c:v>
                </c:pt>
                <c:pt idx="13">
                  <c:v>1.0236575069019551</c:v>
                </c:pt>
                <c:pt idx="14">
                  <c:v>1.0614627565481216</c:v>
                </c:pt>
                <c:pt idx="15">
                  <c:v>1.1322731540385023</c:v>
                </c:pt>
                <c:pt idx="16">
                  <c:v>0.94292758616543049</c:v>
                </c:pt>
                <c:pt idx="17">
                  <c:v>0.74332227900896408</c:v>
                </c:pt>
                <c:pt idx="18">
                  <c:v>0.85791499842777075</c:v>
                </c:pt>
                <c:pt idx="19">
                  <c:v>0.93611885804611505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7-4211-90A2-390ADD4C9827}"/>
            </c:ext>
          </c:extLst>
        </c:ser>
        <c:ser>
          <c:idx val="1"/>
          <c:order val="1"/>
          <c:tx>
            <c:strRef>
              <c:f>'Figur 4.1b'!$C$3</c:f>
              <c:strCache>
                <c:ptCount val="1"/>
                <c:pt idx="0">
                  <c:v>Andel av totalt statsbudsjett</c:v>
                </c:pt>
              </c:strCache>
            </c:strRef>
          </c:tx>
          <c:cat>
            <c:numRef>
              <c:f>'Figur 4.1b'!$A$4:$A$23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'Figur 4.1b'!$C$4:$C$23</c:f>
              <c:numCache>
                <c:formatCode>0.00</c:formatCode>
                <c:ptCount val="20"/>
                <c:pt idx="0">
                  <c:v>3.3974808806213357</c:v>
                </c:pt>
                <c:pt idx="1">
                  <c:v>3.7053707814823116</c:v>
                </c:pt>
                <c:pt idx="2">
                  <c:v>3.8572162629499571</c:v>
                </c:pt>
                <c:pt idx="3">
                  <c:v>3.770275955560404</c:v>
                </c:pt>
                <c:pt idx="4">
                  <c:v>3.70804573982719</c:v>
                </c:pt>
                <c:pt idx="5">
                  <c:v>3.8352009314049389</c:v>
                </c:pt>
                <c:pt idx="6">
                  <c:v>3.7157664577347997</c:v>
                </c:pt>
                <c:pt idx="7">
                  <c:v>3.7297302236890797</c:v>
                </c:pt>
                <c:pt idx="8">
                  <c:v>3.789545061811765</c:v>
                </c:pt>
                <c:pt idx="9">
                  <c:v>3.8666862752976781</c:v>
                </c:pt>
                <c:pt idx="10">
                  <c:v>3.9290683564780085</c:v>
                </c:pt>
                <c:pt idx="11">
                  <c:v>4.0324073378356111</c:v>
                </c:pt>
                <c:pt idx="12">
                  <c:v>4.2611869961385533</c:v>
                </c:pt>
                <c:pt idx="13">
                  <c:v>4.2705751728294556</c:v>
                </c:pt>
                <c:pt idx="14">
                  <c:v>4.240725989008288</c:v>
                </c:pt>
                <c:pt idx="15">
                  <c:v>4.14972937542107</c:v>
                </c:pt>
                <c:pt idx="16">
                  <c:v>4.0383733215688498</c:v>
                </c:pt>
                <c:pt idx="17">
                  <c:v>4.1287091021946143</c:v>
                </c:pt>
                <c:pt idx="18">
                  <c:v>3.7758877935002362</c:v>
                </c:pt>
                <c:pt idx="19">
                  <c:v>3.8929977339057356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7-4211-90A2-390ADD4C9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91176"/>
        <c:axId val="222291560"/>
        <c:extLst/>
      </c:lineChart>
      <c:catAx>
        <c:axId val="22229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nb-NO"/>
          </a:p>
        </c:txPr>
        <c:crossAx val="222291560"/>
        <c:crossesAt val="-4"/>
        <c:auto val="1"/>
        <c:lblAlgn val="ctr"/>
        <c:lblOffset val="100"/>
        <c:tickMarkSkip val="2"/>
        <c:noMultiLvlLbl val="0"/>
      </c:catAx>
      <c:valAx>
        <c:axId val="222291560"/>
        <c:scaling>
          <c:orientation val="minMax"/>
          <c:max val="5"/>
        </c:scaling>
        <c:delete val="0"/>
        <c:axPos val="l"/>
        <c:majorGridlines>
          <c:spPr>
            <a:ln w="12700">
              <a:solidFill>
                <a:srgbClr val="D6D6FB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nb-NO">
                    <a:solidFill>
                      <a:srgbClr val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6037292783657521E-2"/>
              <c:y val="1.23456790123456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22291176"/>
        <c:crosses val="autoZero"/>
        <c:crossBetween val="midCat"/>
        <c:majorUnit val="1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5049388916792236E-3"/>
          <c:y val="7.0911578549954987E-2"/>
          <c:w val="0.98724259166248118"/>
          <c:h val="0.921163143714303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[1]Fordelinger!$C$123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[1]Fordelinger!$A$145:$A$151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[1]Fordelinger!$C$145:$C$151</c:f>
              <c:numCache>
                <c:formatCode>General</c:formatCode>
                <c:ptCount val="7"/>
                <c:pt idx="0">
                  <c:v>1.82079371641174</c:v>
                </c:pt>
                <c:pt idx="1">
                  <c:v>-5.7371847871021062</c:v>
                </c:pt>
                <c:pt idx="2">
                  <c:v>-1.0664530797850347</c:v>
                </c:pt>
                <c:pt idx="3">
                  <c:v>1.3084952459694099</c:v>
                </c:pt>
                <c:pt idx="4">
                  <c:v>1.8017775940471257</c:v>
                </c:pt>
                <c:pt idx="5">
                  <c:v>0.15419594873914838</c:v>
                </c:pt>
                <c:pt idx="6">
                  <c:v>1.7183753617197177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07-802A-D02F83AFFA9A}"/>
            </c:ext>
          </c:extLst>
        </c:ser>
        <c:ser>
          <c:idx val="4"/>
          <c:order val="1"/>
          <c:tx>
            <c:strRef>
              <c:f>[1]Fordelinger!$F$123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[1]Fordelinger!$A$145:$A$151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[1]Fordelinger!$F$145:$F$151</c:f>
              <c:numCache>
                <c:formatCode>General</c:formatCode>
                <c:ptCount val="7"/>
                <c:pt idx="0">
                  <c:v>1.6555183946488299</c:v>
                </c:pt>
                <c:pt idx="1">
                  <c:v>-4.009197324414715</c:v>
                </c:pt>
                <c:pt idx="2">
                  <c:v>-4.384615384615385</c:v>
                </c:pt>
                <c:pt idx="3">
                  <c:v>1.2876254180602009</c:v>
                </c:pt>
                <c:pt idx="4">
                  <c:v>0.61872909698996725</c:v>
                </c:pt>
                <c:pt idx="5">
                  <c:v>1.2943143812709028</c:v>
                </c:pt>
                <c:pt idx="6">
                  <c:v>3.5376254180602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6-4007-802A-D02F83AFFA9A}"/>
            </c:ext>
          </c:extLst>
        </c:ser>
        <c:ser>
          <c:idx val="2"/>
          <c:order val="2"/>
          <c:tx>
            <c:strRef>
              <c:f>[1]Fordelinger!$D$123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[1]Fordelinger!$A$145:$A$151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[1]Fordelinger!$D$145:$D$151</c:f>
              <c:numCache>
                <c:formatCode>General</c:formatCode>
                <c:ptCount val="7"/>
                <c:pt idx="0">
                  <c:v>2.8006547384256799</c:v>
                </c:pt>
                <c:pt idx="1">
                  <c:v>-1.8478956644024436</c:v>
                </c:pt>
                <c:pt idx="2">
                  <c:v>-1.6835931369064334</c:v>
                </c:pt>
                <c:pt idx="3">
                  <c:v>-1.8352094760507476</c:v>
                </c:pt>
                <c:pt idx="4">
                  <c:v>0.51329360476940478</c:v>
                </c:pt>
                <c:pt idx="5">
                  <c:v>0.51863996538352442</c:v>
                </c:pt>
                <c:pt idx="6">
                  <c:v>1.534109968781016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6-4007-802A-D02F83AFFA9A}"/>
            </c:ext>
          </c:extLst>
        </c:ser>
        <c:ser>
          <c:idx val="0"/>
          <c:order val="3"/>
          <c:tx>
            <c:strRef>
              <c:f>[1]Fordelinger!$B$123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[1]Fordelinger!$A$145:$A$151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[1]Fordelinger!$B$145:$B$151</c:f>
              <c:numCache>
                <c:formatCode>General</c:formatCode>
                <c:ptCount val="7"/>
                <c:pt idx="0">
                  <c:v>5.2453696029592658</c:v>
                </c:pt>
                <c:pt idx="1">
                  <c:v>-9.6754578051525435</c:v>
                </c:pt>
                <c:pt idx="2">
                  <c:v>0.86413721504410157</c:v>
                </c:pt>
                <c:pt idx="3">
                  <c:v>1.8772846636364429</c:v>
                </c:pt>
                <c:pt idx="4">
                  <c:v>2.0865794823028541</c:v>
                </c:pt>
                <c:pt idx="5">
                  <c:v>-0.40157734486097951</c:v>
                </c:pt>
                <c:pt idx="6">
                  <c:v>3.6641860708584717E-3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6-4007-802A-D02F83AFFA9A}"/>
            </c:ext>
          </c:extLst>
        </c:ser>
        <c:ser>
          <c:idx val="3"/>
          <c:order val="4"/>
          <c:tx>
            <c:strRef>
              <c:f>[1]Fordelinger!$E$123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[1]Fordelinger!$A$145:$A$151</c:f>
              <c:strCache>
                <c:ptCount val="7"/>
                <c:pt idx="0">
                  <c:v>Ukjent</c:v>
                </c:pt>
                <c:pt idx="1">
                  <c:v>0-4 ansatte</c:v>
                </c:pt>
                <c:pt idx="2">
                  <c:v>5-9 ansatte</c:v>
                </c:pt>
                <c:pt idx="3">
                  <c:v>10-19 ansatte</c:v>
                </c:pt>
                <c:pt idx="4">
                  <c:v>20-49 ansatte</c:v>
                </c:pt>
                <c:pt idx="5">
                  <c:v>50-149 ansatte</c:v>
                </c:pt>
                <c:pt idx="6">
                  <c:v>150+ ansatte</c:v>
                </c:pt>
              </c:strCache>
            </c:strRef>
          </c:cat>
          <c:val>
            <c:numRef>
              <c:f>[1]Fordelinger!$E$145:$E$151</c:f>
              <c:numCache>
                <c:formatCode>General</c:formatCode>
                <c:ptCount val="7"/>
                <c:pt idx="0">
                  <c:v>6.5752831239556917</c:v>
                </c:pt>
                <c:pt idx="1">
                  <c:v>-11.483393357058292</c:v>
                </c:pt>
                <c:pt idx="2">
                  <c:v>1.4609724863005296</c:v>
                </c:pt>
                <c:pt idx="3">
                  <c:v>2.399407800689461</c:v>
                </c:pt>
                <c:pt idx="4">
                  <c:v>1.0351869674420784</c:v>
                </c:pt>
                <c:pt idx="5">
                  <c:v>0.50105524624902076</c:v>
                </c:pt>
                <c:pt idx="6">
                  <c:v>-0.48851226757848676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6-4007-802A-D02F83AFF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950736"/>
        <c:axId val="152794161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[1]Fordelinger!$G$123</c15:sqref>
                        </c15:formulaRef>
                      </c:ext>
                    </c:extLst>
                    <c:strCache>
                      <c:ptCount val="1"/>
                      <c:pt idx="0">
                        <c:v>RFF</c:v>
                      </c:pt>
                    </c:strCache>
                  </c:strRef>
                </c:tx>
                <c:spPr>
                  <a:solidFill>
                    <a:srgbClr val="462512"/>
                  </a:solidFill>
                  <a:ln w="22225"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[1]Fordelinger!$A$145:$A$151</c15:sqref>
                        </c15:formulaRef>
                      </c:ext>
                    </c:extLst>
                    <c:strCache>
                      <c:ptCount val="7"/>
                      <c:pt idx="0">
                        <c:v>Ukjent</c:v>
                      </c:pt>
                      <c:pt idx="1">
                        <c:v>0-4 ansatte</c:v>
                      </c:pt>
                      <c:pt idx="2">
                        <c:v>5-9 ansatte</c:v>
                      </c:pt>
                      <c:pt idx="3">
                        <c:v>10-19 ansatte</c:v>
                      </c:pt>
                      <c:pt idx="4">
                        <c:v>20-49 ansatte</c:v>
                      </c:pt>
                      <c:pt idx="5">
                        <c:v>50-149 ansatte</c:v>
                      </c:pt>
                      <c:pt idx="6">
                        <c:v>150+ ansatte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[1]Fordelinger!$G$145:$G$151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8.7203302373581018</c:v>
                      </c:pt>
                      <c:pt idx="1">
                        <c:v>0.45407636738906132</c:v>
                      </c:pt>
                      <c:pt idx="2">
                        <c:v>1.6202270381836956</c:v>
                      </c:pt>
                      <c:pt idx="3">
                        <c:v>0.29927760577915519</c:v>
                      </c:pt>
                      <c:pt idx="4">
                        <c:v>-2.9618163054695557</c:v>
                      </c:pt>
                      <c:pt idx="5">
                        <c:v>-0.45407636738906132</c:v>
                      </c:pt>
                      <c:pt idx="6">
                        <c:v>-7.6780185758513921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C26-4007-802A-D02F83AFFA9A}"/>
                  </c:ext>
                </c:extLst>
              </c15:ser>
            </c15:filteredBarSeries>
          </c:ext>
        </c:extLst>
      </c:barChart>
      <c:catAx>
        <c:axId val="1527950736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41616"/>
        <c:crosses val="autoZero"/>
        <c:auto val="1"/>
        <c:lblAlgn val="ctr"/>
        <c:lblOffset val="0"/>
        <c:noMultiLvlLbl val="0"/>
      </c:catAx>
      <c:valAx>
        <c:axId val="1527941616"/>
        <c:scaling>
          <c:orientation val="minMax"/>
          <c:max val="10"/>
          <c:min val="-12"/>
        </c:scaling>
        <c:delete val="0"/>
        <c:axPos val="t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Prosetntpoeng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850555471483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low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50736"/>
        <c:crossesAt val="1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38406161058096E-2"/>
          <c:y val="8.6000025948812439E-2"/>
          <c:w val="0.93800418550142306"/>
          <c:h val="0.7978967308034813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[1]Fordelinger!$D$13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[1]Fordelinger!$A$14:$A$18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[1]Fordelinger!$E$14:$E$18</c:f>
              <c:numCache>
                <c:formatCode>General</c:formatCode>
                <c:ptCount val="5"/>
                <c:pt idx="0">
                  <c:v>7.8389830508474576E-2</c:v>
                </c:pt>
                <c:pt idx="1">
                  <c:v>0.17796610169491525</c:v>
                </c:pt>
                <c:pt idx="2">
                  <c:v>0.20550847457627119</c:v>
                </c:pt>
                <c:pt idx="3">
                  <c:v>0.13665254237288135</c:v>
                </c:pt>
                <c:pt idx="4">
                  <c:v>0.40148305084745761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588-A94A-217C7F429B8A}"/>
            </c:ext>
          </c:extLst>
        </c:ser>
        <c:ser>
          <c:idx val="2"/>
          <c:order val="1"/>
          <c:tx>
            <c:strRef>
              <c:f>[1]Fordelinger!$J$13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[1]Fordelinger!$A$14:$A$18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[1]Fordelinger!$K$14:$K$18</c:f>
              <c:numCache>
                <c:formatCode>General</c:formatCode>
                <c:ptCount val="5"/>
                <c:pt idx="0">
                  <c:v>2.75E-2</c:v>
                </c:pt>
                <c:pt idx="1">
                  <c:v>0.14249999999999999</c:v>
                </c:pt>
                <c:pt idx="2">
                  <c:v>0.22</c:v>
                </c:pt>
                <c:pt idx="3">
                  <c:v>0.16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0-4588-A94A-217C7F429B8A}"/>
            </c:ext>
          </c:extLst>
        </c:ser>
        <c:ser>
          <c:idx val="5"/>
          <c:order val="2"/>
          <c:tx>
            <c:strRef>
              <c:f>[1]Fordelinger!$F$13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[1]Fordelinger!$A$14:$A$18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[1]Fordelinger!$G$14:$G$18</c:f>
              <c:numCache>
                <c:formatCode>General</c:formatCode>
                <c:ptCount val="5"/>
                <c:pt idx="0">
                  <c:v>0.12221909321317939</c:v>
                </c:pt>
                <c:pt idx="1">
                  <c:v>0.2024781751619262</c:v>
                </c:pt>
                <c:pt idx="2">
                  <c:v>0.19290340749084764</c:v>
                </c:pt>
                <c:pt idx="3">
                  <c:v>0.12728808786257392</c:v>
                </c:pt>
                <c:pt idx="4">
                  <c:v>0.35511123627147284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0-4588-A94A-217C7F429B8A}"/>
            </c:ext>
          </c:extLst>
        </c:ser>
        <c:ser>
          <c:idx val="0"/>
          <c:order val="3"/>
          <c:tx>
            <c:strRef>
              <c:f>[1]Fordelinger!$B$13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[1]Fordelinger!$A$14:$A$18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[1]Fordelinger!$C$14:$C$18</c:f>
              <c:numCache>
                <c:formatCode>General</c:formatCode>
                <c:ptCount val="5"/>
                <c:pt idx="0">
                  <c:v>0.37726285300506879</c:v>
                </c:pt>
                <c:pt idx="1">
                  <c:v>0.1730629978276611</c:v>
                </c:pt>
                <c:pt idx="2">
                  <c:v>0.11803041274438812</c:v>
                </c:pt>
                <c:pt idx="3">
                  <c:v>8.4721216509775529E-2</c:v>
                </c:pt>
                <c:pt idx="4">
                  <c:v>0.24692251991310643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E0-4588-A94A-217C7F429B8A}"/>
            </c:ext>
          </c:extLst>
        </c:ser>
        <c:ser>
          <c:idx val="1"/>
          <c:order val="4"/>
          <c:tx>
            <c:strRef>
              <c:f>[1]Fordelinger!$H$13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[1]Fordelinger!$A$14:$A$18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[1]Fordelinger!$I$14:$I$18</c:f>
              <c:numCache>
                <c:formatCode>General</c:formatCode>
                <c:ptCount val="5"/>
                <c:pt idx="0">
                  <c:v>0.2609093683246872</c:v>
                </c:pt>
                <c:pt idx="1">
                  <c:v>0.23527616722612146</c:v>
                </c:pt>
                <c:pt idx="2">
                  <c:v>0.17119316447970706</c:v>
                </c:pt>
                <c:pt idx="3">
                  <c:v>9.0326518156850777E-2</c:v>
                </c:pt>
                <c:pt idx="4">
                  <c:v>0.2422947818126335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E0-4588-A94A-217C7F429B8A}"/>
            </c:ext>
          </c:extLst>
        </c:ser>
        <c:ser>
          <c:idx val="4"/>
          <c:order val="5"/>
          <c:tx>
            <c:strRef>
              <c:f>[1]Fordelinger!$L$13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val>
            <c:numRef>
              <c:f>[1]Fordelinger!$M$14:$M$18</c:f>
              <c:numCache>
                <c:formatCode>General</c:formatCode>
                <c:ptCount val="5"/>
                <c:pt idx="0">
                  <c:v>0.15686274509803921</c:v>
                </c:pt>
                <c:pt idx="1">
                  <c:v>0.23921568627450981</c:v>
                </c:pt>
                <c:pt idx="2">
                  <c:v>0.21568627450980393</c:v>
                </c:pt>
                <c:pt idx="3">
                  <c:v>9.0196078431372548E-2</c:v>
                </c:pt>
                <c:pt idx="4">
                  <c:v>0.29803921568627451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E0-4588-A94A-217C7F42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42592"/>
        <c:axId val="84544512"/>
      </c:barChart>
      <c:catAx>
        <c:axId val="8454259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Foretakets alder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4512"/>
        <c:crosses val="autoZero"/>
        <c:auto val="1"/>
        <c:lblAlgn val="ctr"/>
        <c:lblOffset val="100"/>
        <c:noMultiLvlLbl val="0"/>
      </c:catAx>
      <c:valAx>
        <c:axId val="84544512"/>
        <c:scaling>
          <c:orientation val="minMax"/>
          <c:max val="0.5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Andel mottakere</a:t>
                </a:r>
              </a:p>
            </c:rich>
          </c:tx>
          <c:layout>
            <c:manualLayout>
              <c:xMode val="edge"/>
              <c:yMode val="edge"/>
              <c:x val="2.9146583023790542E-4"/>
              <c:y val="1.55751748937126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0.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42592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364014020511487"/>
          <c:y val="3.4561063813367147E-2"/>
          <c:w val="6.5723087225849658E-2"/>
          <c:h val="0.30173703709382738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47206804067526E-2"/>
          <c:y val="0.11862814683375845"/>
          <c:w val="0.89821680076875632"/>
          <c:h val="0.7829933725302806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[1]Fordelinger!$C$123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[1]Fordelinger!$A$157:$A$161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[1]Fordelinger!$C$157:$C$161</c:f>
              <c:numCache>
                <c:formatCode>General</c:formatCode>
                <c:ptCount val="5"/>
                <c:pt idx="0">
                  <c:v>-10.795163290615957</c:v>
                </c:pt>
                <c:pt idx="1">
                  <c:v>-5.7048367093839869E-2</c:v>
                </c:pt>
                <c:pt idx="2">
                  <c:v>5.8191401405539498</c:v>
                </c:pt>
                <c:pt idx="3">
                  <c:v>0.29940057875154913</c:v>
                </c:pt>
                <c:pt idx="4">
                  <c:v>4.7336709384043001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8-4D19-BC05-8806B224D54B}"/>
            </c:ext>
          </c:extLst>
        </c:ser>
        <c:ser>
          <c:idx val="4"/>
          <c:order val="1"/>
          <c:tx>
            <c:strRef>
              <c:f>[1]Fordelinger!$F$123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[1]Fordelinger!$A$157:$A$161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[1]Fordelinger!$F$157:$F$161</c:f>
              <c:numCache>
                <c:formatCode>General</c:formatCode>
                <c:ptCount val="5"/>
                <c:pt idx="0">
                  <c:v>-7.2834448160535121</c:v>
                </c:pt>
                <c:pt idx="1">
                  <c:v>2.2098662207357842</c:v>
                </c:pt>
                <c:pt idx="2">
                  <c:v>2.6020066889632099</c:v>
                </c:pt>
                <c:pt idx="3">
                  <c:v>-4.735785953177257</c:v>
                </c:pt>
                <c:pt idx="4">
                  <c:v>7.2073578595317711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8-4D19-BC05-8806B224D54B}"/>
            </c:ext>
          </c:extLst>
        </c:ser>
        <c:ser>
          <c:idx val="2"/>
          <c:order val="2"/>
          <c:tx>
            <c:strRef>
              <c:f>[1]Fordelinger!$D$123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[1]Fordelinger!$A$157:$A$161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[1]Fordelinger!$D$157:$D$161</c:f>
              <c:numCache>
                <c:formatCode>General</c:formatCode>
                <c:ptCount val="5"/>
                <c:pt idx="0">
                  <c:v>-5.0076270267072482</c:v>
                </c:pt>
                <c:pt idx="1">
                  <c:v>3.4571287163452618</c:v>
                </c:pt>
                <c:pt idx="2">
                  <c:v>4.5412470646733922</c:v>
                </c:pt>
                <c:pt idx="3">
                  <c:v>-1.1235094736166769</c:v>
                </c:pt>
                <c:pt idx="4">
                  <c:v>-1.8672392806947324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8-4D19-BC05-8806B224D54B}"/>
            </c:ext>
          </c:extLst>
        </c:ser>
        <c:ser>
          <c:idx val="0"/>
          <c:order val="3"/>
          <c:tx>
            <c:strRef>
              <c:f>[1]Fordelinger!$B$123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[1]Fordelinger!$A$157:$A$161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[1]Fordelinger!$B$157:$B$161</c:f>
              <c:numCache>
                <c:formatCode>General</c:formatCode>
                <c:ptCount val="5"/>
                <c:pt idx="0">
                  <c:v>-11.912268916360592</c:v>
                </c:pt>
                <c:pt idx="1">
                  <c:v>2.1255768911998456</c:v>
                </c:pt>
                <c:pt idx="2">
                  <c:v>3.0681015154026672</c:v>
                </c:pt>
                <c:pt idx="3">
                  <c:v>0.88176020519442067</c:v>
                </c:pt>
                <c:pt idx="4">
                  <c:v>5.836830304563656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8-4D19-BC05-8806B224D54B}"/>
            </c:ext>
          </c:extLst>
        </c:ser>
        <c:ser>
          <c:idx val="3"/>
          <c:order val="4"/>
          <c:tx>
            <c:strRef>
              <c:f>[1]Fordelinger!$E$123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[1]Fordelinger!$A$157:$A$161</c:f>
              <c:strCache>
                <c:ptCount val="5"/>
                <c:pt idx="0">
                  <c:v>0-2 år</c:v>
                </c:pt>
                <c:pt idx="1">
                  <c:v>3-5 år</c:v>
                </c:pt>
                <c:pt idx="2">
                  <c:v>6-9 år</c:v>
                </c:pt>
                <c:pt idx="3">
                  <c:v>10-14 år</c:v>
                </c:pt>
                <c:pt idx="4">
                  <c:v>15+ år</c:v>
                </c:pt>
              </c:strCache>
            </c:strRef>
          </c:cat>
          <c:val>
            <c:numRef>
              <c:f>[1]Fordelinger!$E$157:$E$161</c:f>
              <c:numCache>
                <c:formatCode>General</c:formatCode>
                <c:ptCount val="5"/>
                <c:pt idx="0">
                  <c:v>-13.303002561470672</c:v>
                </c:pt>
                <c:pt idx="1">
                  <c:v>4.3356975306929559</c:v>
                </c:pt>
                <c:pt idx="2">
                  <c:v>5.9693552980095559</c:v>
                </c:pt>
                <c:pt idx="3">
                  <c:v>-0.5244577414244791</c:v>
                </c:pt>
                <c:pt idx="4">
                  <c:v>3.5224074741926432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8-4D19-BC05-8806B224D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950736"/>
        <c:axId val="152794161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[1]Fordelinger!$G$123</c15:sqref>
                        </c15:formulaRef>
                      </c:ext>
                    </c:extLst>
                    <c:strCache>
                      <c:ptCount val="1"/>
                      <c:pt idx="0">
                        <c:v>RFF</c:v>
                      </c:pt>
                    </c:strCache>
                  </c:strRef>
                </c:tx>
                <c:spPr>
                  <a:solidFill>
                    <a:srgbClr val="462512"/>
                  </a:solidFill>
                  <a:ln w="22225"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[1]Fordelinger!$A$157:$A$161</c15:sqref>
                        </c15:formulaRef>
                      </c:ext>
                    </c:extLst>
                    <c:strCache>
                      <c:ptCount val="5"/>
                      <c:pt idx="0">
                        <c:v>0-2 år</c:v>
                      </c:pt>
                      <c:pt idx="1">
                        <c:v>3-5 år</c:v>
                      </c:pt>
                      <c:pt idx="2">
                        <c:v>6-9 år</c:v>
                      </c:pt>
                      <c:pt idx="3">
                        <c:v>10-14 år</c:v>
                      </c:pt>
                      <c:pt idx="4">
                        <c:v>15+ år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[1]Fordelinger!$G$157:$G$161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-1.6821465428276587</c:v>
                      </c:pt>
                      <c:pt idx="1">
                        <c:v>2.3426212590299285</c:v>
                      </c:pt>
                      <c:pt idx="2">
                        <c:v>8.9370485036119724</c:v>
                      </c:pt>
                      <c:pt idx="3">
                        <c:v>-3.6119711042311669</c:v>
                      </c:pt>
                      <c:pt idx="4">
                        <c:v>-5.9855521155830758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BE8-4D19-BC05-8806B224D54B}"/>
                  </c:ext>
                </c:extLst>
              </c15:ser>
            </c15:filteredBarSeries>
          </c:ext>
        </c:extLst>
      </c:barChart>
      <c:catAx>
        <c:axId val="1527950736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41616"/>
        <c:crosses val="autoZero"/>
        <c:auto val="1"/>
        <c:lblAlgn val="ctr"/>
        <c:lblOffset val="0"/>
        <c:noMultiLvlLbl val="0"/>
      </c:catAx>
      <c:valAx>
        <c:axId val="1527941616"/>
        <c:scaling>
          <c:orientation val="minMax"/>
          <c:max val="10"/>
          <c:min val="-14"/>
        </c:scaling>
        <c:delete val="0"/>
        <c:axPos val="t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Prosetntpoeng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122873345935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low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50736"/>
        <c:crossesAt val="1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41793956083359"/>
          <c:y val="0.92121849874306605"/>
          <c:w val="0.76668588557577833"/>
          <c:h val="7.8407329690648828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049388916792236E-3"/>
          <c:y val="6.9692126436746368E-2"/>
          <c:w val="0.98724259166248118"/>
          <c:h val="0.868404735459584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[1]Fordelinger!$D$20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[1]Fordelinger!$E$21:$E$35</c:f>
              <c:numCache>
                <c:formatCode>General</c:formatCode>
                <c:ptCount val="15"/>
                <c:pt idx="0">
                  <c:v>0.27966101694915252</c:v>
                </c:pt>
                <c:pt idx="1">
                  <c:v>2.7542372881355932E-2</c:v>
                </c:pt>
                <c:pt idx="2">
                  <c:v>9.639830508474577E-2</c:v>
                </c:pt>
                <c:pt idx="3">
                  <c:v>3.1779661016949151E-2</c:v>
                </c:pt>
                <c:pt idx="4">
                  <c:v>4.025423728813559E-2</c:v>
                </c:pt>
                <c:pt idx="5">
                  <c:v>3.1779661016949151E-2</c:v>
                </c:pt>
                <c:pt idx="6">
                  <c:v>2.9661016949152543E-2</c:v>
                </c:pt>
                <c:pt idx="7">
                  <c:v>3.8135593220338986E-2</c:v>
                </c:pt>
                <c:pt idx="8">
                  <c:v>0.1027542372881356</c:v>
                </c:pt>
                <c:pt idx="9">
                  <c:v>9.2161016949152547E-2</c:v>
                </c:pt>
                <c:pt idx="10">
                  <c:v>4.6610169491525424E-2</c:v>
                </c:pt>
                <c:pt idx="11">
                  <c:v>0.11016949152542373</c:v>
                </c:pt>
                <c:pt idx="12">
                  <c:v>3.7076271186440676E-2</c:v>
                </c:pt>
                <c:pt idx="13">
                  <c:v>2.4364406779661018E-2</c:v>
                </c:pt>
                <c:pt idx="14">
                  <c:v>6.3559322033898309E-3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4-4B66-ACA0-2EB4E1E47340}"/>
            </c:ext>
          </c:extLst>
        </c:ser>
        <c:ser>
          <c:idx val="2"/>
          <c:order val="1"/>
          <c:tx>
            <c:strRef>
              <c:f>[1]Fordelinger!$J$20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[1]Fordelinger!$K$21:$K$35</c:f>
              <c:numCache>
                <c:formatCode>General</c:formatCode>
                <c:ptCount val="15"/>
                <c:pt idx="0">
                  <c:v>0.25</c:v>
                </c:pt>
                <c:pt idx="1">
                  <c:v>0.03</c:v>
                </c:pt>
                <c:pt idx="2">
                  <c:v>0.105</c:v>
                </c:pt>
                <c:pt idx="3">
                  <c:v>0.03</c:v>
                </c:pt>
                <c:pt idx="4">
                  <c:v>3.2500000000000001E-2</c:v>
                </c:pt>
                <c:pt idx="5">
                  <c:v>0.03</c:v>
                </c:pt>
                <c:pt idx="6">
                  <c:v>2.75E-2</c:v>
                </c:pt>
                <c:pt idx="7">
                  <c:v>4.4999999999999998E-2</c:v>
                </c:pt>
                <c:pt idx="8">
                  <c:v>0.12</c:v>
                </c:pt>
                <c:pt idx="9">
                  <c:v>0.1275</c:v>
                </c:pt>
                <c:pt idx="10">
                  <c:v>2.75E-2</c:v>
                </c:pt>
                <c:pt idx="11">
                  <c:v>0.09</c:v>
                </c:pt>
                <c:pt idx="12">
                  <c:v>0.05</c:v>
                </c:pt>
                <c:pt idx="13">
                  <c:v>1.7500000000000002E-2</c:v>
                </c:pt>
                <c:pt idx="14">
                  <c:v>7.4999999999999997E-3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4-4B66-ACA0-2EB4E1E47340}"/>
            </c:ext>
          </c:extLst>
        </c:ser>
        <c:ser>
          <c:idx val="5"/>
          <c:order val="2"/>
          <c:tx>
            <c:strRef>
              <c:f>[1]Fordelinger!$F$20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[1]Fordelinger!$G$21:$G$35</c:f>
              <c:numCache>
                <c:formatCode>General</c:formatCode>
                <c:ptCount val="15"/>
                <c:pt idx="0">
                  <c:v>0.29231202478175161</c:v>
                </c:pt>
                <c:pt idx="1">
                  <c:v>2.8724303013235707E-2</c:v>
                </c:pt>
                <c:pt idx="2">
                  <c:v>9.8000563221627715E-2</c:v>
                </c:pt>
                <c:pt idx="3">
                  <c:v>2.8442692199380455E-2</c:v>
                </c:pt>
                <c:pt idx="4">
                  <c:v>3.041396789636722E-2</c:v>
                </c:pt>
                <c:pt idx="5">
                  <c:v>3.9707124753590541E-2</c:v>
                </c:pt>
                <c:pt idx="6">
                  <c:v>2.1684032666854407E-2</c:v>
                </c:pt>
                <c:pt idx="7">
                  <c:v>4.9281892424669106E-2</c:v>
                </c:pt>
                <c:pt idx="8">
                  <c:v>0.13320191495353423</c:v>
                </c:pt>
                <c:pt idx="9">
                  <c:v>0.10306955787102225</c:v>
                </c:pt>
                <c:pt idx="10">
                  <c:v>4.3086454519853559E-2</c:v>
                </c:pt>
                <c:pt idx="11">
                  <c:v>8.4201633342720364E-2</c:v>
                </c:pt>
                <c:pt idx="12">
                  <c:v>2.5344973246972685E-2</c:v>
                </c:pt>
                <c:pt idx="13">
                  <c:v>1.3235708251196845E-2</c:v>
                </c:pt>
                <c:pt idx="14">
                  <c:v>5.3506054632497888E-3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4-4B66-ACA0-2EB4E1E47340}"/>
            </c:ext>
          </c:extLst>
        </c:ser>
        <c:ser>
          <c:idx val="0"/>
          <c:order val="3"/>
          <c:tx>
            <c:strRef>
              <c:f>[1]Fordelinger!$B$20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[1]Fordelinger!$C$21:$C$35</c:f>
              <c:numCache>
                <c:formatCode>General</c:formatCode>
                <c:ptCount val="15"/>
                <c:pt idx="0">
                  <c:v>0.12382331643736423</c:v>
                </c:pt>
                <c:pt idx="1">
                  <c:v>2.0999275887038378E-2</c:v>
                </c:pt>
                <c:pt idx="2">
                  <c:v>4.7791455467052858E-2</c:v>
                </c:pt>
                <c:pt idx="3">
                  <c:v>3.6205648081100654E-2</c:v>
                </c:pt>
                <c:pt idx="4">
                  <c:v>7.892831281679942E-2</c:v>
                </c:pt>
                <c:pt idx="5">
                  <c:v>4.7067342505430848E-2</c:v>
                </c:pt>
                <c:pt idx="6">
                  <c:v>2.7516292541636494E-2</c:v>
                </c:pt>
                <c:pt idx="7">
                  <c:v>7.0238957277335271E-2</c:v>
                </c:pt>
                <c:pt idx="8">
                  <c:v>8.3997103548153512E-2</c:v>
                </c:pt>
                <c:pt idx="9">
                  <c:v>0.1057204923968139</c:v>
                </c:pt>
                <c:pt idx="10">
                  <c:v>6.2997827661115127E-2</c:v>
                </c:pt>
                <c:pt idx="11">
                  <c:v>0.12816799420709632</c:v>
                </c:pt>
                <c:pt idx="12">
                  <c:v>6.7342505430847216E-2</c:v>
                </c:pt>
                <c:pt idx="13">
                  <c:v>5.3584359160028967E-2</c:v>
                </c:pt>
                <c:pt idx="14">
                  <c:v>4.5619116582186821E-2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4-4B66-ACA0-2EB4E1E47340}"/>
            </c:ext>
          </c:extLst>
        </c:ser>
        <c:ser>
          <c:idx val="1"/>
          <c:order val="4"/>
          <c:tx>
            <c:strRef>
              <c:f>[1]Fordelinger!$H$20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[1]Fordelinger!$I$21:$I$35</c:f>
              <c:numCache>
                <c:formatCode>General</c:formatCode>
                <c:ptCount val="15"/>
                <c:pt idx="0">
                  <c:v>5.8285016783643576E-2</c:v>
                </c:pt>
                <c:pt idx="1">
                  <c:v>1.8309429356118401E-2</c:v>
                </c:pt>
                <c:pt idx="2">
                  <c:v>2.7464144034177601E-2</c:v>
                </c:pt>
                <c:pt idx="3">
                  <c:v>4.3942630454684162E-2</c:v>
                </c:pt>
                <c:pt idx="4">
                  <c:v>0.10588953310955142</c:v>
                </c:pt>
                <c:pt idx="5">
                  <c:v>1.8004272200183094E-2</c:v>
                </c:pt>
                <c:pt idx="6">
                  <c:v>3.2956972841013121E-2</c:v>
                </c:pt>
                <c:pt idx="7">
                  <c:v>4.6383887702166615E-2</c:v>
                </c:pt>
                <c:pt idx="8">
                  <c:v>9.0631675312786084E-2</c:v>
                </c:pt>
                <c:pt idx="9">
                  <c:v>0.12999694842844065</c:v>
                </c:pt>
                <c:pt idx="10">
                  <c:v>7.5984131827891363E-2</c:v>
                </c:pt>
                <c:pt idx="11">
                  <c:v>0.1324382056759231</c:v>
                </c:pt>
                <c:pt idx="12">
                  <c:v>7.812023191943851E-2</c:v>
                </c:pt>
                <c:pt idx="13">
                  <c:v>3.9060115959719255E-2</c:v>
                </c:pt>
                <c:pt idx="14">
                  <c:v>9.642966127555691E-2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4-4B66-ACA0-2EB4E1E47340}"/>
            </c:ext>
          </c:extLst>
        </c:ser>
        <c:ser>
          <c:idx val="4"/>
          <c:order val="5"/>
          <c:tx>
            <c:strRef>
              <c:f>[1]Fordelinger!$L$20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[1]Fordelinger!$A$21:$A$35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f>[1]Fordelinger!$M$21:$M$35</c:f>
              <c:numCache>
                <c:formatCode>General</c:formatCode>
                <c:ptCount val="15"/>
                <c:pt idx="0">
                  <c:v>9.0196078431372548E-2</c:v>
                </c:pt>
                <c:pt idx="1">
                  <c:v>4.7058823529411764E-2</c:v>
                </c:pt>
                <c:pt idx="2">
                  <c:v>9.0196078431372548E-2</c:v>
                </c:pt>
                <c:pt idx="3">
                  <c:v>4.7058823529411764E-2</c:v>
                </c:pt>
                <c:pt idx="4">
                  <c:v>9.8039215686274508E-2</c:v>
                </c:pt>
                <c:pt idx="5">
                  <c:v>4.3137254901960784E-2</c:v>
                </c:pt>
                <c:pt idx="6">
                  <c:v>3.1372549019607843E-2</c:v>
                </c:pt>
                <c:pt idx="7">
                  <c:v>4.3137254901960784E-2</c:v>
                </c:pt>
                <c:pt idx="8">
                  <c:v>5.0980392156862744E-2</c:v>
                </c:pt>
                <c:pt idx="9">
                  <c:v>6.6666666666666666E-2</c:v>
                </c:pt>
                <c:pt idx="10">
                  <c:v>0.14117647058823529</c:v>
                </c:pt>
                <c:pt idx="11">
                  <c:v>0.10588235294117647</c:v>
                </c:pt>
                <c:pt idx="12">
                  <c:v>5.0980392156862744E-2</c:v>
                </c:pt>
                <c:pt idx="13">
                  <c:v>6.2745098039215685E-2</c:v>
                </c:pt>
                <c:pt idx="14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14-4B66-ACA0-2EB4E1E47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7360"/>
        <c:axId val="84529536"/>
      </c:barChart>
      <c:catAx>
        <c:axId val="845273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Fylke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9536"/>
        <c:crosses val="autoZero"/>
        <c:auto val="1"/>
        <c:lblAlgn val="ctr"/>
        <c:lblOffset val="100"/>
        <c:noMultiLvlLbl val="0"/>
      </c:catAx>
      <c:valAx>
        <c:axId val="84529536"/>
        <c:scaling>
          <c:orientation val="minMax"/>
          <c:max val="0.30000000000000004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Andel mottakere</a:t>
                </a:r>
              </a:p>
            </c:rich>
          </c:tx>
          <c:layout>
            <c:manualLayout>
              <c:xMode val="edge"/>
              <c:yMode val="edge"/>
              <c:x val="2.9146583023790542E-4"/>
              <c:y val="1.8765881830520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4527360"/>
        <c:crosses val="autoZero"/>
        <c:crossBetween val="between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939326971371182"/>
          <c:y val="0.12088212998425422"/>
          <c:w val="6.5723087225849658E-2"/>
          <c:h val="0.3338928241775223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65228840574559"/>
          <c:y val="9.1010887329997694E-2"/>
          <c:w val="0.84005826523989113"/>
          <c:h val="0.8075963490450024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[1]Fordelinger!$C$123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[1]Fordelinger!$A$124:$A$139</c15:sqref>
                  </c15:fullRef>
                </c:ext>
              </c:extLst>
              <c:f>[1]Fordelinger!$A$124:$A$138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[1]Fordelinger!$C$124:$C$139</c15:sqref>
                  </c15:fullRef>
                </c:ext>
              </c:extLst>
              <c:f>[1]Fordelinger!$C$124:$C$138</c:f>
              <c:numCache>
                <c:formatCode>General</c:formatCode>
                <c:ptCount val="15"/>
                <c:pt idx="0">
                  <c:v>3.4782968168664716</c:v>
                </c:pt>
                <c:pt idx="1">
                  <c:v>0.31521289789169066</c:v>
                </c:pt>
                <c:pt idx="2">
                  <c:v>-1.5796816866473744</c:v>
                </c:pt>
                <c:pt idx="3">
                  <c:v>-0.23666804464654856</c:v>
                </c:pt>
                <c:pt idx="4">
                  <c:v>0.12298470442331511</c:v>
                </c:pt>
                <c:pt idx="5">
                  <c:v>0.73894171145101262</c:v>
                </c:pt>
                <c:pt idx="6">
                  <c:v>0.52707730467135183</c:v>
                </c:pt>
                <c:pt idx="7">
                  <c:v>-2.4303431169904917</c:v>
                </c:pt>
                <c:pt idx="8">
                  <c:v>-1.6270152955766837</c:v>
                </c:pt>
                <c:pt idx="9">
                  <c:v>0.33805291442745022</c:v>
                </c:pt>
                <c:pt idx="10">
                  <c:v>-0.89995866060355523</c:v>
                </c:pt>
                <c:pt idx="11">
                  <c:v>-0.69036792062835972</c:v>
                </c:pt>
                <c:pt idx="12">
                  <c:v>1.3661637040099213</c:v>
                </c:pt>
                <c:pt idx="13">
                  <c:v>-0.29526663910706896</c:v>
                </c:pt>
                <c:pt idx="14">
                  <c:v>0.3429102935097148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5-4703-AE2B-1A32D1BC17FF}"/>
            </c:ext>
          </c:extLst>
        </c:ser>
        <c:ser>
          <c:idx val="4"/>
          <c:order val="1"/>
          <c:tx>
            <c:strRef>
              <c:f>[1]Fordelinger!$F$123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[1]Fordelinger!$A$124:$A$139</c15:sqref>
                  </c15:fullRef>
                </c:ext>
              </c:extLst>
              <c:f>[1]Fordelinger!$A$124:$A$138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[1]Fordelinger!$F$124:$F$139</c15:sqref>
                  </c15:fullRef>
                </c:ext>
              </c:extLst>
              <c:f>[1]Fordelinger!$F$124:$F$138</c:f>
              <c:numCache>
                <c:formatCode>General</c:formatCode>
                <c:ptCount val="15"/>
                <c:pt idx="0">
                  <c:v>-0.75250836120401288</c:v>
                </c:pt>
                <c:pt idx="1">
                  <c:v>-1.3478260869565217</c:v>
                </c:pt>
                <c:pt idx="2">
                  <c:v>-3.8812709030100327</c:v>
                </c:pt>
                <c:pt idx="3">
                  <c:v>-1.3478260869565217</c:v>
                </c:pt>
                <c:pt idx="4">
                  <c:v>0.90886287625418083</c:v>
                </c:pt>
                <c:pt idx="5">
                  <c:v>-0.34448160535117056</c:v>
                </c:pt>
                <c:pt idx="6">
                  <c:v>-0.26003344481605356</c:v>
                </c:pt>
                <c:pt idx="7">
                  <c:v>-0.51672240802675617</c:v>
                </c:pt>
                <c:pt idx="8">
                  <c:v>5.3110367892976589</c:v>
                </c:pt>
                <c:pt idx="9">
                  <c:v>4.054347826086957</c:v>
                </c:pt>
                <c:pt idx="10">
                  <c:v>-0.59448160535117045</c:v>
                </c:pt>
                <c:pt idx="11">
                  <c:v>-3.0401337792642149</c:v>
                </c:pt>
                <c:pt idx="12">
                  <c:v>1.6555183946488299</c:v>
                </c:pt>
                <c:pt idx="13">
                  <c:v>-0.92558528428093623</c:v>
                </c:pt>
                <c:pt idx="14">
                  <c:v>8.1103678929765874E-2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5-4703-AE2B-1A32D1BC17FF}"/>
            </c:ext>
          </c:extLst>
        </c:ser>
        <c:ser>
          <c:idx val="2"/>
          <c:order val="2"/>
          <c:tx>
            <c:strRef>
              <c:f>[1]Fordelinger!$D$123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[1]Fordelinger!$A$124:$A$139</c15:sqref>
                  </c15:fullRef>
                </c:ext>
              </c:extLst>
              <c:f>[1]Fordelinger!$A$124:$A$138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[1]Fordelinger!$D$124:$D$139</c15:sqref>
                  </c15:fullRef>
                </c:ext>
              </c:extLst>
              <c:f>[1]Fordelinger!$D$124:$D$138</c:f>
              <c:numCache>
                <c:formatCode>General</c:formatCode>
                <c:ptCount val="15"/>
                <c:pt idx="0">
                  <c:v>5.5334348765724126</c:v>
                </c:pt>
                <c:pt idx="1">
                  <c:v>-8.5020566831361596E-2</c:v>
                </c:pt>
                <c:pt idx="2">
                  <c:v>0.31713321588534293</c:v>
                </c:pt>
                <c:pt idx="3">
                  <c:v>-0.68559149366622874</c:v>
                </c:pt>
                <c:pt idx="4">
                  <c:v>-0.71742786214728893</c:v>
                </c:pt>
                <c:pt idx="5">
                  <c:v>-0.28420070914771944</c:v>
                </c:pt>
                <c:pt idx="6">
                  <c:v>0.20312946397603415</c:v>
                </c:pt>
                <c:pt idx="7">
                  <c:v>8.1785884329150377E-2</c:v>
                </c:pt>
                <c:pt idx="8">
                  <c:v>0.89889784910270754</c:v>
                </c:pt>
                <c:pt idx="9">
                  <c:v>-1.9044542491503988</c:v>
                </c:pt>
                <c:pt idx="10">
                  <c:v>-1.5490152997795743</c:v>
                </c:pt>
                <c:pt idx="11">
                  <c:v>-0.9482778029155231</c:v>
                </c:pt>
                <c:pt idx="12">
                  <c:v>-0.59467649709246606</c:v>
                </c:pt>
                <c:pt idx="13">
                  <c:v>-0.4699800239549195</c:v>
                </c:pt>
                <c:pt idx="14">
                  <c:v>-0.17091159639587589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5-4703-AE2B-1A32D1BC17FF}"/>
            </c:ext>
          </c:extLst>
        </c:ser>
        <c:ser>
          <c:idx val="0"/>
          <c:order val="3"/>
          <c:tx>
            <c:strRef>
              <c:f>[1]Fordelinger!$B$123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[1]Fordelinger!$A$124:$A$139</c15:sqref>
                  </c15:fullRef>
                </c:ext>
              </c:extLst>
              <c:f>[1]Fordelinger!$A$124:$A$138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[1]Fordelinger!$B$124:$B$139</c15:sqref>
                  </c15:fullRef>
                </c:ext>
              </c:extLst>
              <c:f>[1]Fordelinger!$B$124:$B$138</c:f>
              <c:numCache>
                <c:formatCode>General</c:formatCode>
                <c:ptCount val="15"/>
                <c:pt idx="0">
                  <c:v>1.6594400774713622</c:v>
                </c:pt>
                <c:pt idx="1">
                  <c:v>-0.36995192936845123</c:v>
                </c:pt>
                <c:pt idx="2">
                  <c:v>-0.1606134894392923</c:v>
                </c:pt>
                <c:pt idx="3">
                  <c:v>0.54827565148355928</c:v>
                </c:pt>
                <c:pt idx="4">
                  <c:v>-0.78186751350078076</c:v>
                </c:pt>
                <c:pt idx="5">
                  <c:v>1.8754089493382655</c:v>
                </c:pt>
                <c:pt idx="6">
                  <c:v>-0.74234664945080875</c:v>
                </c:pt>
                <c:pt idx="7">
                  <c:v>-1.0483934288929784</c:v>
                </c:pt>
                <c:pt idx="8">
                  <c:v>0.44790312589968878</c:v>
                </c:pt>
                <c:pt idx="9">
                  <c:v>-1.7773483506800551</c:v>
                </c:pt>
                <c:pt idx="10">
                  <c:v>0.51665023599103066</c:v>
                </c:pt>
                <c:pt idx="11">
                  <c:v>-0.43621262748314016</c:v>
                </c:pt>
                <c:pt idx="12">
                  <c:v>1.0113589768196616</c:v>
                </c:pt>
                <c:pt idx="13">
                  <c:v>-1.1475881803826451</c:v>
                </c:pt>
                <c:pt idx="14">
                  <c:v>0.40528515219458577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D5-4703-AE2B-1A32D1BC17FF}"/>
            </c:ext>
          </c:extLst>
        </c:ser>
        <c:ser>
          <c:idx val="3"/>
          <c:order val="4"/>
          <c:tx>
            <c:strRef>
              <c:f>[1]Fordelinger!$E$123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[1]Fordelinger!$A$124:$A$139</c15:sqref>
                  </c15:fullRef>
                </c:ext>
              </c:extLst>
              <c:f>[1]Fordelinger!$A$124:$A$138</c:f>
              <c:strCache>
                <c:ptCount val="15"/>
                <c:pt idx="0">
                  <c:v>Oslo</c:v>
                </c:pt>
                <c:pt idx="1">
                  <c:v>Østfold</c:v>
                </c:pt>
                <c:pt idx="2">
                  <c:v>Akershus</c:v>
                </c:pt>
                <c:pt idx="3">
                  <c:v>Buskerud</c:v>
                </c:pt>
                <c:pt idx="4">
                  <c:v>Innlandet</c:v>
                </c:pt>
                <c:pt idx="5">
                  <c:v>Vestfold</c:v>
                </c:pt>
                <c:pt idx="6">
                  <c:v>Telemark</c:v>
                </c:pt>
                <c:pt idx="7">
                  <c:v>Agder</c:v>
                </c:pt>
                <c:pt idx="8">
                  <c:v>Rogaland</c:v>
                </c:pt>
                <c:pt idx="9">
                  <c:v>Vestlandet</c:v>
                </c:pt>
                <c:pt idx="10">
                  <c:v>Møre og Romsdal</c:v>
                </c:pt>
                <c:pt idx="11">
                  <c:v>Trøndelag</c:v>
                </c:pt>
                <c:pt idx="12">
                  <c:v>Nordland</c:v>
                </c:pt>
                <c:pt idx="13">
                  <c:v>Troms</c:v>
                </c:pt>
                <c:pt idx="14">
                  <c:v>Finnmark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[1]Fordelinger!$E$124:$E$139</c15:sqref>
                  </c15:fullRef>
                </c:ext>
              </c:extLst>
              <c:f>[1]Fordelinger!$E$124:$E$138</c:f>
              <c:numCache>
                <c:formatCode>General</c:formatCode>
                <c:ptCount val="15"/>
                <c:pt idx="0">
                  <c:v>-0.4263545764918969</c:v>
                </c:pt>
                <c:pt idx="1">
                  <c:v>0.35464145931036367</c:v>
                </c:pt>
                <c:pt idx="2">
                  <c:v>0.57081222781558449</c:v>
                </c:pt>
                <c:pt idx="3">
                  <c:v>-0.77279212158675104</c:v>
                </c:pt>
                <c:pt idx="4">
                  <c:v>-0.48330776130593028</c:v>
                </c:pt>
                <c:pt idx="5">
                  <c:v>0.596076015667105</c:v>
                </c:pt>
                <c:pt idx="6">
                  <c:v>0.61504460344863132</c:v>
                </c:pt>
                <c:pt idx="7">
                  <c:v>-0.41211628028838887</c:v>
                </c:pt>
                <c:pt idx="8">
                  <c:v>0.67155913967021641</c:v>
                </c:pt>
                <c:pt idx="9">
                  <c:v>-2.1129702698210489</c:v>
                </c:pt>
                <c:pt idx="10">
                  <c:v>-1.6194431818478128E-2</c:v>
                </c:pt>
                <c:pt idx="11">
                  <c:v>-1.0529937292219875</c:v>
                </c:pt>
                <c:pt idx="12">
                  <c:v>0.31396569388635331</c:v>
                </c:pt>
                <c:pt idx="13">
                  <c:v>-0.44519275523242574</c:v>
                </c:pt>
                <c:pt idx="14">
                  <c:v>2.0672085517981151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D5-4703-AE2B-1A32D1BC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950736"/>
        <c:axId val="152794161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[1]Fordelinger!$G$123</c15:sqref>
                        </c15:formulaRef>
                      </c:ext>
                    </c:extLst>
                    <c:strCache>
                      <c:ptCount val="1"/>
                      <c:pt idx="0">
                        <c:v>RFF</c:v>
                      </c:pt>
                    </c:strCache>
                  </c:strRef>
                </c:tx>
                <c:spPr>
                  <a:solidFill>
                    <a:srgbClr val="462512"/>
                  </a:solidFill>
                  <a:ln w="22225"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[1]Fordelinger!$A$124:$A$139</c15:sqref>
                        </c15:fullRef>
                        <c15:formulaRef>
                          <c15:sqref>[1]Fordelinger!$A$124:$A$138</c15:sqref>
                        </c15:formulaRef>
                      </c:ext>
                    </c:extLst>
                    <c:strCache>
                      <c:ptCount val="15"/>
                      <c:pt idx="0">
                        <c:v>Oslo</c:v>
                      </c:pt>
                      <c:pt idx="1">
                        <c:v>Østfold</c:v>
                      </c:pt>
                      <c:pt idx="2">
                        <c:v>Akershus</c:v>
                      </c:pt>
                      <c:pt idx="3">
                        <c:v>Buskerud</c:v>
                      </c:pt>
                      <c:pt idx="4">
                        <c:v>Innlandet</c:v>
                      </c:pt>
                      <c:pt idx="5">
                        <c:v>Vestfold</c:v>
                      </c:pt>
                      <c:pt idx="6">
                        <c:v>Telemark</c:v>
                      </c:pt>
                      <c:pt idx="7">
                        <c:v>Agder</c:v>
                      </c:pt>
                      <c:pt idx="8">
                        <c:v>Rogaland</c:v>
                      </c:pt>
                      <c:pt idx="9">
                        <c:v>Vestlandet</c:v>
                      </c:pt>
                      <c:pt idx="10">
                        <c:v>Møre og Romsdal</c:v>
                      </c:pt>
                      <c:pt idx="11">
                        <c:v>Trøndelag</c:v>
                      </c:pt>
                      <c:pt idx="12">
                        <c:v>Nordland</c:v>
                      </c:pt>
                      <c:pt idx="13">
                        <c:v>Troms</c:v>
                      </c:pt>
                      <c:pt idx="14">
                        <c:v>Finnmark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[1]Fordelinger!$G$124:$G$139</c15:sqref>
                        </c15:fullRef>
                        <c15:formulaRef>
                          <c15:sqref>[1]Fordelinger!$G$124:$G$138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4.8090815273477814</c:v>
                      </c:pt>
                      <c:pt idx="1">
                        <c:v>2.6006191950464395</c:v>
                      </c:pt>
                      <c:pt idx="2">
                        <c:v>6.3880288957688336</c:v>
                      </c:pt>
                      <c:pt idx="3">
                        <c:v>-3.0959752321981643E-2</c:v>
                      </c:pt>
                      <c:pt idx="4">
                        <c:v>2.9618163054695557</c:v>
                      </c:pt>
                      <c:pt idx="5">
                        <c:v>-2.5283797729618169</c:v>
                      </c:pt>
                      <c:pt idx="6">
                        <c:v>-3.1785345717234263</c:v>
                      </c:pt>
                      <c:pt idx="7">
                        <c:v>-4.6336429308565537</c:v>
                      </c:pt>
                      <c:pt idx="8">
                        <c:v>-6.480908152734778</c:v>
                      </c:pt>
                      <c:pt idx="9">
                        <c:v>-11.228070175438596</c:v>
                      </c:pt>
                      <c:pt idx="10">
                        <c:v>7.2755417956656343</c:v>
                      </c:pt>
                      <c:pt idx="11">
                        <c:v>-0.99071207430340569</c:v>
                      </c:pt>
                      <c:pt idx="12">
                        <c:v>0.36119711042311642</c:v>
                      </c:pt>
                      <c:pt idx="13">
                        <c:v>4.1692466460268323</c:v>
                      </c:pt>
                      <c:pt idx="14">
                        <c:v>-0.67079463364293068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DD5-4703-AE2B-1A32D1BC17FF}"/>
                  </c:ext>
                </c:extLst>
              </c15:ser>
            </c15:filteredBarSeries>
          </c:ext>
        </c:extLst>
      </c:barChart>
      <c:catAx>
        <c:axId val="1527950736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D9D9D9"/>
                </a:solidFill>
                <a:round/>
              </a14:hiddenLine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41616"/>
        <c:crosses val="autoZero"/>
        <c:auto val="1"/>
        <c:lblAlgn val="ctr"/>
        <c:lblOffset val="0"/>
        <c:noMultiLvlLbl val="0"/>
      </c:catAx>
      <c:valAx>
        <c:axId val="1527941616"/>
        <c:scaling>
          <c:orientation val="minMax"/>
          <c:max val="6"/>
          <c:min val="-6"/>
        </c:scaling>
        <c:delete val="0"/>
        <c:axPos val="t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Prosentproeng</a:t>
                </a:r>
              </a:p>
            </c:rich>
          </c:tx>
          <c:layout>
            <c:manualLayout>
              <c:xMode val="edge"/>
              <c:yMode val="edge"/>
              <c:x val="8.8008800880088004E-3"/>
              <c:y val="1.58505505258139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low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50736"/>
        <c:crossesAt val="1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487209045495936"/>
          <c:y val="0.91936206656954644"/>
          <c:w val="0.61109681188396259"/>
          <c:h val="6.7791245390188618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0" cap="flat" cmpd="sng" algn="ctr">
      <a:noFill/>
      <a:round/>
    </a:ln>
    <a:effectLst/>
    <a:extLst>
      <a:ext uri="{91240B29-F687-4F45-9708-019B960494DF}">
        <a14:hiddenLine xmlns:a14="http://schemas.microsoft.com/office/drawing/2010/main" w="0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4721862960385353E-3"/>
          <c:y val="6.9741507746175241E-2"/>
          <c:w val="0.98729172055594205"/>
          <c:h val="0.922463984926527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[1]Fordelinger!$D$38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[1]Fordelinger!$E$39:$E$61</c:f>
              <c:numCache>
                <c:formatCode>General</c:formatCode>
                <c:ptCount val="23"/>
                <c:pt idx="0">
                  <c:v>3.3898305084745763E-2</c:v>
                </c:pt>
                <c:pt idx="1">
                  <c:v>6.3559322033898309E-3</c:v>
                </c:pt>
                <c:pt idx="2">
                  <c:v>4.2372881355932202E-2</c:v>
                </c:pt>
                <c:pt idx="3">
                  <c:v>8.4745762711864406E-3</c:v>
                </c:pt>
                <c:pt idx="4">
                  <c:v>1.4830508474576272E-2</c:v>
                </c:pt>
                <c:pt idx="5">
                  <c:v>5.0847457627118647E-2</c:v>
                </c:pt>
                <c:pt idx="6">
                  <c:v>7.2033898305084748E-2</c:v>
                </c:pt>
                <c:pt idx="7">
                  <c:v>6.25E-2</c:v>
                </c:pt>
                <c:pt idx="8">
                  <c:v>2.2245762711864406E-2</c:v>
                </c:pt>
                <c:pt idx="9">
                  <c:v>1.6949152542372881E-2</c:v>
                </c:pt>
                <c:pt idx="10">
                  <c:v>7.4152542372881358E-3</c:v>
                </c:pt>
                <c:pt idx="11">
                  <c:v>1.8008474576271187E-2</c:v>
                </c:pt>
                <c:pt idx="12">
                  <c:v>2.2245762711864406E-2</c:v>
                </c:pt>
                <c:pt idx="13">
                  <c:v>2.9661016949152543E-2</c:v>
                </c:pt>
                <c:pt idx="14">
                  <c:v>6.3559322033898309E-3</c:v>
                </c:pt>
                <c:pt idx="15">
                  <c:v>1.8008474576271187E-2</c:v>
                </c:pt>
                <c:pt idx="16">
                  <c:v>0.15995762711864406</c:v>
                </c:pt>
                <c:pt idx="17">
                  <c:v>1.2711864406779662E-2</c:v>
                </c:pt>
                <c:pt idx="18">
                  <c:v>0.3559322033898305</c:v>
                </c:pt>
                <c:pt idx="19">
                  <c:v>9.5338983050847464E-3</c:v>
                </c:pt>
                <c:pt idx="20">
                  <c:v>9.5338983050847464E-3</c:v>
                </c:pt>
                <c:pt idx="21">
                  <c:v>1.4830508474576272E-2</c:v>
                </c:pt>
                <c:pt idx="22">
                  <c:v>3.1779661016949155E-3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D-49D8-81E8-8958C9CA637F}"/>
            </c:ext>
          </c:extLst>
        </c:ser>
        <c:ser>
          <c:idx val="4"/>
          <c:order val="1"/>
          <c:tx>
            <c:strRef>
              <c:f>[1]Fordelinger!$J$38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[1]Fordelinger!$K$39:$K$61</c:f>
              <c:numCache>
                <c:formatCode>General</c:formatCode>
                <c:ptCount val="23"/>
                <c:pt idx="0">
                  <c:v>3.007518796992481E-2</c:v>
                </c:pt>
                <c:pt idx="1">
                  <c:v>1.2531328320802004E-2</c:v>
                </c:pt>
                <c:pt idx="2">
                  <c:v>4.7619047619047616E-2</c:v>
                </c:pt>
                <c:pt idx="3">
                  <c:v>2.7568922305764409E-2</c:v>
                </c:pt>
                <c:pt idx="4">
                  <c:v>5.0125313283208017E-3</c:v>
                </c:pt>
                <c:pt idx="5">
                  <c:v>6.5162907268170422E-2</c:v>
                </c:pt>
                <c:pt idx="6">
                  <c:v>8.771929824561403E-2</c:v>
                </c:pt>
                <c:pt idx="7">
                  <c:v>3.7593984962406013E-2</c:v>
                </c:pt>
                <c:pt idx="8">
                  <c:v>2.5062656641604009E-2</c:v>
                </c:pt>
                <c:pt idx="9">
                  <c:v>3.2581453634085211E-2</c:v>
                </c:pt>
                <c:pt idx="10">
                  <c:v>1.7543859649122806E-2</c:v>
                </c:pt>
                <c:pt idx="11">
                  <c:v>3.007518796992481E-2</c:v>
                </c:pt>
                <c:pt idx="12">
                  <c:v>7.5187969924812026E-3</c:v>
                </c:pt>
                <c:pt idx="13">
                  <c:v>5.0125313283208017E-2</c:v>
                </c:pt>
                <c:pt idx="14">
                  <c:v>7.5187969924812026E-3</c:v>
                </c:pt>
                <c:pt idx="15">
                  <c:v>5.0125313283208017E-3</c:v>
                </c:pt>
                <c:pt idx="16">
                  <c:v>0.13283208020050125</c:v>
                </c:pt>
                <c:pt idx="17">
                  <c:v>1.0025062656641603E-2</c:v>
                </c:pt>
                <c:pt idx="18">
                  <c:v>0.32581453634085211</c:v>
                </c:pt>
                <c:pt idx="19">
                  <c:v>1.5037593984962405E-2</c:v>
                </c:pt>
                <c:pt idx="20">
                  <c:v>1.2531328320802004E-2</c:v>
                </c:pt>
                <c:pt idx="21">
                  <c:v>5.0125313283208017E-3</c:v>
                </c:pt>
                <c:pt idx="22">
                  <c:v>1.0025062656641603E-2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D-49D8-81E8-8958C9CA637F}"/>
            </c:ext>
          </c:extLst>
        </c:ser>
        <c:ser>
          <c:idx val="1"/>
          <c:order val="2"/>
          <c:tx>
            <c:strRef>
              <c:f>[1]Fordelinger!$F$38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[1]Fordelinger!$G$39:$G$61</c:f>
              <c:numCache>
                <c:formatCode>General</c:formatCode>
                <c:ptCount val="23"/>
                <c:pt idx="0">
                  <c:v>2.9569135454801464E-2</c:v>
                </c:pt>
                <c:pt idx="1">
                  <c:v>7.3218811602365529E-3</c:v>
                </c:pt>
                <c:pt idx="2">
                  <c:v>3.6609405801182764E-2</c:v>
                </c:pt>
                <c:pt idx="3">
                  <c:v>4.5057730216840324E-3</c:v>
                </c:pt>
                <c:pt idx="4">
                  <c:v>1.4925373134328358E-2</c:v>
                </c:pt>
                <c:pt idx="5">
                  <c:v>3.2385243593353985E-2</c:v>
                </c:pt>
                <c:pt idx="6">
                  <c:v>6.4207265558997459E-2</c:v>
                </c:pt>
                <c:pt idx="7">
                  <c:v>2.4500140805406929E-2</c:v>
                </c:pt>
                <c:pt idx="8">
                  <c:v>3.9143903125880036E-2</c:v>
                </c:pt>
                <c:pt idx="9">
                  <c:v>9.5747676710785691E-3</c:v>
                </c:pt>
                <c:pt idx="10">
                  <c:v>6.7586595325260486E-3</c:v>
                </c:pt>
                <c:pt idx="11">
                  <c:v>2.9287524640946212E-2</c:v>
                </c:pt>
                <c:pt idx="12">
                  <c:v>4.9000281610813858E-2</c:v>
                </c:pt>
                <c:pt idx="13">
                  <c:v>3.6327794987327515E-2</c:v>
                </c:pt>
                <c:pt idx="14">
                  <c:v>5.3506054632497888E-3</c:v>
                </c:pt>
                <c:pt idx="15">
                  <c:v>1.098282174035483E-2</c:v>
                </c:pt>
                <c:pt idx="16">
                  <c:v>0.28780625176006758</c:v>
                </c:pt>
                <c:pt idx="17">
                  <c:v>1.3517319065052097E-2</c:v>
                </c:pt>
                <c:pt idx="18">
                  <c:v>0.24894395944804282</c:v>
                </c:pt>
                <c:pt idx="19">
                  <c:v>1.9149535342157138E-2</c:v>
                </c:pt>
                <c:pt idx="20">
                  <c:v>9.293156857223317E-3</c:v>
                </c:pt>
                <c:pt idx="21">
                  <c:v>1.2109264995775838E-2</c:v>
                </c:pt>
                <c:pt idx="22">
                  <c:v>5.632216277105041E-3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D-49D8-81E8-8958C9CA637F}"/>
            </c:ext>
          </c:extLst>
        </c:ser>
        <c:ser>
          <c:idx val="2"/>
          <c:order val="3"/>
          <c:tx>
            <c:strRef>
              <c:f>[1]Fordelinger!$B$38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[1]Fordelinger!$C$39:$C$61</c:f>
              <c:numCache>
                <c:formatCode>General</c:formatCode>
                <c:ptCount val="23"/>
                <c:pt idx="0">
                  <c:v>0.12092686459087618</c:v>
                </c:pt>
                <c:pt idx="1">
                  <c:v>1.8826937002172341E-2</c:v>
                </c:pt>
                <c:pt idx="2">
                  <c:v>2.606806661839247E-2</c:v>
                </c:pt>
                <c:pt idx="3">
                  <c:v>1.448225923244026E-3</c:v>
                </c:pt>
                <c:pt idx="4">
                  <c:v>3.6205648081100651E-3</c:v>
                </c:pt>
                <c:pt idx="5">
                  <c:v>2.6792179580014484E-2</c:v>
                </c:pt>
                <c:pt idx="6">
                  <c:v>4.9963794351918903E-2</c:v>
                </c:pt>
                <c:pt idx="7">
                  <c:v>1.0137581462708182E-2</c:v>
                </c:pt>
                <c:pt idx="8">
                  <c:v>5.213613323678494E-2</c:v>
                </c:pt>
                <c:pt idx="9">
                  <c:v>1.5930485155684286E-2</c:v>
                </c:pt>
                <c:pt idx="10">
                  <c:v>8.6893555394641567E-3</c:v>
                </c:pt>
                <c:pt idx="11">
                  <c:v>4.7791455467052858E-2</c:v>
                </c:pt>
                <c:pt idx="12">
                  <c:v>4.1274438812454746E-2</c:v>
                </c:pt>
                <c:pt idx="13">
                  <c:v>2.6792179580014484E-2</c:v>
                </c:pt>
                <c:pt idx="14">
                  <c:v>5.5032585083272988E-2</c:v>
                </c:pt>
                <c:pt idx="15">
                  <c:v>1.7378711078928313E-2</c:v>
                </c:pt>
                <c:pt idx="16">
                  <c:v>0.20492396813902969</c:v>
                </c:pt>
                <c:pt idx="17">
                  <c:v>2.1723388848660392E-3</c:v>
                </c:pt>
                <c:pt idx="18">
                  <c:v>0.22737146994931209</c:v>
                </c:pt>
                <c:pt idx="19">
                  <c:v>1.2309920347574221E-2</c:v>
                </c:pt>
                <c:pt idx="20">
                  <c:v>9.4134685010861703E-3</c:v>
                </c:pt>
                <c:pt idx="21">
                  <c:v>5.7929036929761039E-3</c:v>
                </c:pt>
                <c:pt idx="22">
                  <c:v>5.7929036929761039E-3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D-49D8-81E8-8958C9CA637F}"/>
            </c:ext>
          </c:extLst>
        </c:ser>
        <c:ser>
          <c:idx val="3"/>
          <c:order val="4"/>
          <c:tx>
            <c:strRef>
              <c:f>[1]Fordelinger!$H$38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[1]Fordelinger!$I$39:$I$61</c:f>
              <c:numCache>
                <c:formatCode>General</c:formatCode>
                <c:ptCount val="23"/>
                <c:pt idx="0">
                  <c:v>3.9060115959719255E-2</c:v>
                </c:pt>
                <c:pt idx="1">
                  <c:v>2.0140372291730241E-2</c:v>
                </c:pt>
                <c:pt idx="2">
                  <c:v>3.9060115959719255E-2</c:v>
                </c:pt>
                <c:pt idx="3">
                  <c:v>1.2206286237412267E-3</c:v>
                </c:pt>
                <c:pt idx="4">
                  <c:v>2.4412572474824534E-3</c:v>
                </c:pt>
                <c:pt idx="5">
                  <c:v>1.7088800732377174E-2</c:v>
                </c:pt>
                <c:pt idx="6">
                  <c:v>3.5093072932560268E-2</c:v>
                </c:pt>
                <c:pt idx="7">
                  <c:v>1.1595971925541654E-2</c:v>
                </c:pt>
                <c:pt idx="8">
                  <c:v>4.6383887702166615E-2</c:v>
                </c:pt>
                <c:pt idx="9">
                  <c:v>8.2392432102532803E-3</c:v>
                </c:pt>
                <c:pt idx="10">
                  <c:v>7.9340860543179736E-3</c:v>
                </c:pt>
                <c:pt idx="11">
                  <c:v>0.10649984742142203</c:v>
                </c:pt>
                <c:pt idx="12">
                  <c:v>7.1711931644797069E-2</c:v>
                </c:pt>
                <c:pt idx="13">
                  <c:v>3.5093072932560268E-2</c:v>
                </c:pt>
                <c:pt idx="14">
                  <c:v>8.086664632285627E-2</c:v>
                </c:pt>
                <c:pt idx="15">
                  <c:v>5.7064388159902349E-2</c:v>
                </c:pt>
                <c:pt idx="16">
                  <c:v>0.14647543484894721</c:v>
                </c:pt>
                <c:pt idx="17">
                  <c:v>9.1547146780592004E-4</c:v>
                </c:pt>
                <c:pt idx="18">
                  <c:v>0.19346963686298443</c:v>
                </c:pt>
                <c:pt idx="19">
                  <c:v>1.9224900823924321E-2</c:v>
                </c:pt>
                <c:pt idx="20">
                  <c:v>1.6173329264571254E-2</c:v>
                </c:pt>
                <c:pt idx="21">
                  <c:v>1.4342386328959414E-2</c:v>
                </c:pt>
                <c:pt idx="22">
                  <c:v>1.8614586512053707E-2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D-49D8-81E8-8958C9CA637F}"/>
            </c:ext>
          </c:extLst>
        </c:ser>
        <c:ser>
          <c:idx val="5"/>
          <c:order val="5"/>
          <c:tx>
            <c:strRef>
              <c:f>[1]Fordelinger!$L$38</c:f>
              <c:strCache>
                <c:ptCount val="1"/>
                <c:pt idx="0">
                  <c:v>RFF</c:v>
                </c:pt>
              </c:strCache>
            </c:strRef>
          </c:tx>
          <c:spPr>
            <a:solidFill>
              <a:srgbClr val="462512"/>
            </a:solidFill>
            <a:ln w="22225">
              <a:noFill/>
            </a:ln>
            <a:effectLst/>
          </c:spPr>
          <c:invertIfNegative val="0"/>
          <c:cat>
            <c:strRef>
              <c:f>[1]Fordelinger!$X$79:$X$101</c:f>
              <c:strCache>
                <c:ptCount val="23"/>
                <c:pt idx="0">
                  <c:v>Jordbruk og landbruksbasert næringsmiddelindustri</c:v>
                </c:pt>
                <c:pt idx="1">
                  <c:v>Skog og treindustri</c:v>
                </c:pt>
                <c:pt idx="2">
                  <c:v>Fiskeri, havbruk og fiskeribasert næringsmiddelindustri</c:v>
                </c:pt>
                <c:pt idx="3">
                  <c:v>Petroleum, inkl, forsyning, boring og rørtransport</c:v>
                </c:pt>
                <c:pt idx="4">
                  <c:v>Petroleumsrettet leverandørindustri</c:v>
                </c:pt>
                <c:pt idx="5">
                  <c:v>Prosessindustri</c:v>
                </c:pt>
                <c:pt idx="6">
                  <c:v>Maskin og teknologiindustri</c:v>
                </c:pt>
                <c:pt idx="7">
                  <c:v>Biotek og helseindustri</c:v>
                </c:pt>
                <c:pt idx="8">
                  <c:v>Annen vareproduserende industri og bergverk</c:v>
                </c:pt>
                <c:pt idx="9">
                  <c:v>Energiproduksjon og distribusjon</c:v>
                </c:pt>
                <c:pt idx="10">
                  <c:v>Vann og avfallshåndtering</c:v>
                </c:pt>
                <c:pt idx="11">
                  <c:v>Bygg og anlegg </c:v>
                </c:pt>
                <c:pt idx="12">
                  <c:v>Detaljhandel, inkl. tilhørende engros</c:v>
                </c:pt>
                <c:pt idx="13">
                  <c:v>Transport og logistikk, ekskl. persontransport</c:v>
                </c:pt>
                <c:pt idx="14">
                  <c:v>Reiseliv</c:v>
                </c:pt>
                <c:pt idx="15">
                  <c:v>Kultur og underholdning</c:v>
                </c:pt>
                <c:pt idx="16">
                  <c:v>Telekommunikasjon og IT</c:v>
                </c:pt>
                <c:pt idx="17">
                  <c:v>Finansiering og forsikring</c:v>
                </c:pt>
                <c:pt idx="18">
                  <c:v>Faglig vitenskapelig tjenesteyting</c:v>
                </c:pt>
                <c:pt idx="19">
                  <c:v>Annen forretningsmessig tjenesteyting</c:v>
                </c:pt>
                <c:pt idx="20">
                  <c:v>Administrasjon, utdanning og medlemsorganisasjoner</c:v>
                </c:pt>
                <c:pt idx="21">
                  <c:v>Helse og omsorgstjenester</c:v>
                </c:pt>
                <c:pt idx="22">
                  <c:v>Annen personrettet tjenesteyting</c:v>
                </c:pt>
              </c:strCache>
            </c:strRef>
          </c:cat>
          <c:val>
            <c:numRef>
              <c:f>[1]Fordelinger!$M$39:$M$61</c:f>
              <c:numCache>
                <c:formatCode>General</c:formatCode>
                <c:ptCount val="23"/>
                <c:pt idx="0">
                  <c:v>4.7058823529411764E-2</c:v>
                </c:pt>
                <c:pt idx="1">
                  <c:v>1.9607843137254902E-2</c:v>
                </c:pt>
                <c:pt idx="2">
                  <c:v>0.10980392156862745</c:v>
                </c:pt>
                <c:pt idx="3">
                  <c:v>0</c:v>
                </c:pt>
                <c:pt idx="4">
                  <c:v>3.9215686274509803E-3</c:v>
                </c:pt>
                <c:pt idx="5">
                  <c:v>3.9215686274509803E-2</c:v>
                </c:pt>
                <c:pt idx="6">
                  <c:v>6.6666666666666666E-2</c:v>
                </c:pt>
                <c:pt idx="7">
                  <c:v>4.7058823529411764E-2</c:v>
                </c:pt>
                <c:pt idx="8">
                  <c:v>5.8823529411764705E-2</c:v>
                </c:pt>
                <c:pt idx="9">
                  <c:v>1.1764705882352941E-2</c:v>
                </c:pt>
                <c:pt idx="10">
                  <c:v>2.7450980392156862E-2</c:v>
                </c:pt>
                <c:pt idx="11">
                  <c:v>3.5294117647058823E-2</c:v>
                </c:pt>
                <c:pt idx="12">
                  <c:v>1.1764705882352941E-2</c:v>
                </c:pt>
                <c:pt idx="13">
                  <c:v>1.5686274509803921E-2</c:v>
                </c:pt>
                <c:pt idx="14">
                  <c:v>1.1764705882352941E-2</c:v>
                </c:pt>
                <c:pt idx="15">
                  <c:v>1.1764705882352941E-2</c:v>
                </c:pt>
                <c:pt idx="16">
                  <c:v>0.13333333333333333</c:v>
                </c:pt>
                <c:pt idx="17">
                  <c:v>0</c:v>
                </c:pt>
                <c:pt idx="18">
                  <c:v>0.29019607843137257</c:v>
                </c:pt>
                <c:pt idx="19">
                  <c:v>2.3529411764705882E-2</c:v>
                </c:pt>
                <c:pt idx="20">
                  <c:v>1.1764705882352941E-2</c:v>
                </c:pt>
                <c:pt idx="21">
                  <c:v>1.9607843137254902E-2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D-49D8-81E8-8958C9CA6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276320"/>
        <c:axId val="680277304"/>
      </c:barChart>
      <c:catAx>
        <c:axId val="6802763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7304"/>
        <c:crosses val="autoZero"/>
        <c:auto val="1"/>
        <c:lblAlgn val="ctr"/>
        <c:lblOffset val="100"/>
        <c:noMultiLvlLbl val="0"/>
      </c:catAx>
      <c:valAx>
        <c:axId val="680277304"/>
        <c:scaling>
          <c:orientation val="minMax"/>
          <c:max val="0.4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Andel mottakere</a:t>
                </a:r>
              </a:p>
            </c:rich>
          </c:tx>
          <c:layout>
            <c:manualLayout>
              <c:xMode val="edge"/>
              <c:yMode val="edge"/>
              <c:x val="0.15754322414090657"/>
              <c:y val="2.26249608266757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6802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728092064519196"/>
          <c:y val="0.16036798539606009"/>
          <c:w val="4.742842133928591E-2"/>
          <c:h val="0.25085773435750236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99046245979814"/>
          <c:y val="0.11417282351274215"/>
          <c:w val="0.56014126095153594"/>
          <c:h val="0.8062862579195594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[1]Fordelinger!$C$123</c:f>
              <c:strCache>
                <c:ptCount val="1"/>
                <c:pt idx="0">
                  <c:v>NFR</c:v>
                </c:pt>
              </c:strCache>
            </c:strRef>
          </c:tx>
          <c:spPr>
            <a:solidFill>
              <a:srgbClr val="005444"/>
            </a:solidFill>
            <a:ln w="22225">
              <a:noFill/>
            </a:ln>
            <a:effectLst/>
          </c:spPr>
          <c:invertIfNegative val="0"/>
          <c:cat>
            <c:strRef>
              <c:f>[1]Fordelinger!$A$167:$A$177</c:f>
              <c:strCache>
                <c:ptCount val="11"/>
                <c:pt idx="0">
                  <c:v>Jordbruk og landbruksbasert næringsmiddelindustri</c:v>
                </c:pt>
                <c:pt idx="1">
                  <c:v>Fiskeri, havbruk og fiskeribasert næringsmiddelindustri</c:v>
                </c:pt>
                <c:pt idx="2">
                  <c:v>Prosessindustri</c:v>
                </c:pt>
                <c:pt idx="3">
                  <c:v>Maskin og teknologiindustri</c:v>
                </c:pt>
                <c:pt idx="4">
                  <c:v>Biotek og helseindustri</c:v>
                </c:pt>
                <c:pt idx="5">
                  <c:v>Bygg, anlegg og eiendomsforvaltning</c:v>
                </c:pt>
                <c:pt idx="6">
                  <c:v>Detaljhandel, inkl. tilhørende engros og bilhandel</c:v>
                </c:pt>
                <c:pt idx="7">
                  <c:v>Reiseliv</c:v>
                </c:pt>
                <c:pt idx="8">
                  <c:v>Telekommunikasjon og IT</c:v>
                </c:pt>
                <c:pt idx="9">
                  <c:v>Faglig vitenskapelig tjenesteyting</c:v>
                </c:pt>
                <c:pt idx="10">
                  <c:v>Andre næringer</c:v>
                </c:pt>
              </c:strCache>
            </c:strRef>
          </c:cat>
          <c:val>
            <c:numRef>
              <c:f>[1]Fordelinger!$C$167:$C$177</c:f>
              <c:numCache>
                <c:formatCode>General</c:formatCode>
                <c:ptCount val="11"/>
                <c:pt idx="0">
                  <c:v>0.65812319140140552</c:v>
                </c:pt>
                <c:pt idx="1">
                  <c:v>0.52997106242248859</c:v>
                </c:pt>
                <c:pt idx="2">
                  <c:v>0.20669698222405969</c:v>
                </c:pt>
                <c:pt idx="3">
                  <c:v>-1.4795369987598173</c:v>
                </c:pt>
                <c:pt idx="4">
                  <c:v>0.78658536585365857</c:v>
                </c:pt>
                <c:pt idx="5">
                  <c:v>-0.24793303017775942</c:v>
                </c:pt>
                <c:pt idx="6">
                  <c:v>-0.11688714344770569</c:v>
                </c:pt>
                <c:pt idx="7">
                  <c:v>0.2453493178999587</c:v>
                </c:pt>
                <c:pt idx="8">
                  <c:v>-1.6627738735014468</c:v>
                </c:pt>
                <c:pt idx="9">
                  <c:v>1.1541959487391507</c:v>
                </c:pt>
                <c:pt idx="10">
                  <c:v>-7.3790822653992505E-2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4-4BDE-910D-DE5B415C117D}"/>
            </c:ext>
          </c:extLst>
        </c:ser>
        <c:ser>
          <c:idx val="4"/>
          <c:order val="1"/>
          <c:tx>
            <c:strRef>
              <c:f>[1]Fordelinger!$F$123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D8BE00"/>
            </a:solidFill>
            <a:ln w="22225">
              <a:noFill/>
            </a:ln>
            <a:effectLst/>
          </c:spPr>
          <c:invertIfNegative val="0"/>
          <c:cat>
            <c:strRef>
              <c:f>[1]Fordelinger!$A$167:$A$177</c:f>
              <c:strCache>
                <c:ptCount val="11"/>
                <c:pt idx="0">
                  <c:v>Jordbruk og landbruksbasert næringsmiddelindustri</c:v>
                </c:pt>
                <c:pt idx="1">
                  <c:v>Fiskeri, havbruk og fiskeribasert næringsmiddelindustri</c:v>
                </c:pt>
                <c:pt idx="2">
                  <c:v>Prosessindustri</c:v>
                </c:pt>
                <c:pt idx="3">
                  <c:v>Maskin og teknologiindustri</c:v>
                </c:pt>
                <c:pt idx="4">
                  <c:v>Biotek og helseindustri</c:v>
                </c:pt>
                <c:pt idx="5">
                  <c:v>Bygg, anlegg og eiendomsforvaltning</c:v>
                </c:pt>
                <c:pt idx="6">
                  <c:v>Detaljhandel, inkl. tilhørende engros og bilhandel</c:v>
                </c:pt>
                <c:pt idx="7">
                  <c:v>Reiseliv</c:v>
                </c:pt>
                <c:pt idx="8">
                  <c:v>Telekommunikasjon og IT</c:v>
                </c:pt>
                <c:pt idx="9">
                  <c:v>Faglig vitenskapelig tjenesteyting</c:v>
                </c:pt>
                <c:pt idx="10">
                  <c:v>Andre næringer</c:v>
                </c:pt>
              </c:strCache>
            </c:strRef>
          </c:cat>
          <c:val>
            <c:numRef>
              <c:f>[1]Fordelinger!$F$167:$F$177</c:f>
              <c:numCache>
                <c:formatCode>General</c:formatCode>
                <c:ptCount val="11"/>
                <c:pt idx="0">
                  <c:v>2.6730706364573638</c:v>
                </c:pt>
                <c:pt idx="1">
                  <c:v>-1.2581621277273456</c:v>
                </c:pt>
                <c:pt idx="2">
                  <c:v>-1.8449132865608842</c:v>
                </c:pt>
                <c:pt idx="3">
                  <c:v>-1.9304113125623426</c:v>
                </c:pt>
                <c:pt idx="4">
                  <c:v>0.74936505142454768</c:v>
                </c:pt>
                <c:pt idx="5">
                  <c:v>0.66638167324666187</c:v>
                </c:pt>
                <c:pt idx="6">
                  <c:v>-1.2548092639625821</c:v>
                </c:pt>
                <c:pt idx="7">
                  <c:v>-1.2548092639625821</c:v>
                </c:pt>
                <c:pt idx="8">
                  <c:v>-2.7703036856354943</c:v>
                </c:pt>
                <c:pt idx="9">
                  <c:v>-0.19446609835626072</c:v>
                </c:pt>
                <c:pt idx="10">
                  <c:v>6.4190576776389179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4-4BDE-910D-DE5B415C117D}"/>
            </c:ext>
          </c:extLst>
        </c:ser>
        <c:ser>
          <c:idx val="2"/>
          <c:order val="2"/>
          <c:tx>
            <c:strRef>
              <c:f>[1]Fordelinger!$D$123</c:f>
              <c:strCache>
                <c:ptCount val="1"/>
                <c:pt idx="0">
                  <c:v>SKF</c:v>
                </c:pt>
              </c:strCache>
            </c:strRef>
          </c:tx>
          <c:spPr>
            <a:solidFill>
              <a:srgbClr val="95C7ED"/>
            </a:solidFill>
            <a:ln w="22225">
              <a:noFill/>
            </a:ln>
            <a:effectLst/>
          </c:spPr>
          <c:invertIfNegative val="0"/>
          <c:cat>
            <c:strRef>
              <c:f>[1]Fordelinger!$A$167:$A$177</c:f>
              <c:strCache>
                <c:ptCount val="11"/>
                <c:pt idx="0">
                  <c:v>Jordbruk og landbruksbasert næringsmiddelindustri</c:v>
                </c:pt>
                <c:pt idx="1">
                  <c:v>Fiskeri, havbruk og fiskeribasert næringsmiddelindustri</c:v>
                </c:pt>
                <c:pt idx="2">
                  <c:v>Prosessindustri</c:v>
                </c:pt>
                <c:pt idx="3">
                  <c:v>Maskin og teknologiindustri</c:v>
                </c:pt>
                <c:pt idx="4">
                  <c:v>Biotek og helseindustri</c:v>
                </c:pt>
                <c:pt idx="5">
                  <c:v>Bygg, anlegg og eiendomsforvaltning</c:v>
                </c:pt>
                <c:pt idx="6">
                  <c:v>Detaljhandel, inkl. tilhørende engros og bilhandel</c:v>
                </c:pt>
                <c:pt idx="7">
                  <c:v>Reiseliv</c:v>
                </c:pt>
                <c:pt idx="8">
                  <c:v>Telekommunikasjon og IT</c:v>
                </c:pt>
                <c:pt idx="9">
                  <c:v>Faglig vitenskapelig tjenesteyting</c:v>
                </c:pt>
                <c:pt idx="10">
                  <c:v>Andre næringer</c:v>
                </c:pt>
              </c:strCache>
            </c:strRef>
          </c:cat>
          <c:val>
            <c:numRef>
              <c:f>[1]Fordelinger!$D$167:$D$177</c:f>
              <c:numCache>
                <c:formatCode>General</c:formatCode>
                <c:ptCount val="11"/>
                <c:pt idx="0">
                  <c:v>-5.7778307219720146E-2</c:v>
                </c:pt>
                <c:pt idx="1">
                  <c:v>-2.0822382025567854</c:v>
                </c:pt>
                <c:pt idx="2">
                  <c:v>-0.21501504154229634</c:v>
                </c:pt>
                <c:pt idx="3">
                  <c:v>-0.4100309331290658</c:v>
                </c:pt>
                <c:pt idx="4">
                  <c:v>0.71370421601102307</c:v>
                </c:pt>
                <c:pt idx="5">
                  <c:v>-0.46754595223813983</c:v>
                </c:pt>
                <c:pt idx="6">
                  <c:v>-1.396480138861373</c:v>
                </c:pt>
                <c:pt idx="7">
                  <c:v>-0.47619684730219153</c:v>
                </c:pt>
                <c:pt idx="8">
                  <c:v>3.575511648054075</c:v>
                </c:pt>
                <c:pt idx="9">
                  <c:v>4.4593644622627826</c:v>
                </c:pt>
                <c:pt idx="10">
                  <c:v>-3.6432949034783082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4-4BDE-910D-DE5B415C117D}"/>
            </c:ext>
          </c:extLst>
        </c:ser>
        <c:ser>
          <c:idx val="0"/>
          <c:order val="3"/>
          <c:tx>
            <c:strRef>
              <c:f>[1]Fordelinger!$B$123</c:f>
              <c:strCache>
                <c:ptCount val="1"/>
                <c:pt idx="0">
                  <c:v>IN</c:v>
                </c:pt>
              </c:strCache>
            </c:strRef>
          </c:tx>
          <c:spPr>
            <a:solidFill>
              <a:srgbClr val="1FA138"/>
            </a:solidFill>
            <a:ln w="22225">
              <a:noFill/>
            </a:ln>
            <a:effectLst/>
          </c:spPr>
          <c:invertIfNegative val="0"/>
          <c:cat>
            <c:strRef>
              <c:f>[1]Fordelinger!$A$167:$A$177</c:f>
              <c:strCache>
                <c:ptCount val="11"/>
                <c:pt idx="0">
                  <c:v>Jordbruk og landbruksbasert næringsmiddelindustri</c:v>
                </c:pt>
                <c:pt idx="1">
                  <c:v>Fiskeri, havbruk og fiskeribasert næringsmiddelindustri</c:v>
                </c:pt>
                <c:pt idx="2">
                  <c:v>Prosessindustri</c:v>
                </c:pt>
                <c:pt idx="3">
                  <c:v>Maskin og teknologiindustri</c:v>
                </c:pt>
                <c:pt idx="4">
                  <c:v>Biotek og helseindustri</c:v>
                </c:pt>
                <c:pt idx="5">
                  <c:v>Bygg, anlegg og eiendomsforvaltning</c:v>
                </c:pt>
                <c:pt idx="6">
                  <c:v>Detaljhandel, inkl. tilhørende engros og bilhandel</c:v>
                </c:pt>
                <c:pt idx="7">
                  <c:v>Reiseliv</c:v>
                </c:pt>
                <c:pt idx="8">
                  <c:v>Telekommunikasjon og IT</c:v>
                </c:pt>
                <c:pt idx="9">
                  <c:v>Faglig vitenskapelig tjenesteyting</c:v>
                </c:pt>
                <c:pt idx="10">
                  <c:v>Andre næringer</c:v>
                </c:pt>
              </c:strCache>
            </c:strRef>
          </c:cat>
          <c:val>
            <c:numRef>
              <c:f>[1]Fordelinger!$B$167:$B$177</c:f>
              <c:numCache>
                <c:formatCode>General</c:formatCode>
                <c:ptCount val="11"/>
                <c:pt idx="0">
                  <c:v>7.3336503145093044</c:v>
                </c:pt>
                <c:pt idx="1">
                  <c:v>-1.0076511694860542</c:v>
                </c:pt>
                <c:pt idx="2">
                  <c:v>-0.21234830705879268</c:v>
                </c:pt>
                <c:pt idx="3">
                  <c:v>0.35782521832442016</c:v>
                </c:pt>
                <c:pt idx="4">
                  <c:v>-0.37178402240388048</c:v>
                </c:pt>
                <c:pt idx="5">
                  <c:v>-0.5823002364272446</c:v>
                </c:pt>
                <c:pt idx="6">
                  <c:v>0.45274508606475139</c:v>
                </c:pt>
                <c:pt idx="7">
                  <c:v>-2.4485487205883638</c:v>
                </c:pt>
                <c:pt idx="8">
                  <c:v>3.0827582596861025</c:v>
                </c:pt>
                <c:pt idx="9">
                  <c:v>-1.7206843303699952</c:v>
                </c:pt>
                <c:pt idx="10">
                  <c:v>-4.8836620922502458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4-4BDE-910D-DE5B415C117D}"/>
            </c:ext>
          </c:extLst>
        </c:ser>
        <c:ser>
          <c:idx val="3"/>
          <c:order val="4"/>
          <c:tx>
            <c:strRef>
              <c:f>[1]Fordelinger!$E$123</c:f>
              <c:strCache>
                <c:ptCount val="1"/>
                <c:pt idx="0">
                  <c:v>Siva</c:v>
                </c:pt>
              </c:strCache>
            </c:strRef>
          </c:tx>
          <c:spPr>
            <a:solidFill>
              <a:srgbClr val="0063AF"/>
            </a:solidFill>
            <a:ln w="22225">
              <a:noFill/>
            </a:ln>
            <a:effectLst/>
          </c:spPr>
          <c:invertIfNegative val="0"/>
          <c:cat>
            <c:strRef>
              <c:f>[1]Fordelinger!$A$167:$A$177</c:f>
              <c:strCache>
                <c:ptCount val="11"/>
                <c:pt idx="0">
                  <c:v>Jordbruk og landbruksbasert næringsmiddelindustri</c:v>
                </c:pt>
                <c:pt idx="1">
                  <c:v>Fiskeri, havbruk og fiskeribasert næringsmiddelindustri</c:v>
                </c:pt>
                <c:pt idx="2">
                  <c:v>Prosessindustri</c:v>
                </c:pt>
                <c:pt idx="3">
                  <c:v>Maskin og teknologiindustri</c:v>
                </c:pt>
                <c:pt idx="4">
                  <c:v>Biotek og helseindustri</c:v>
                </c:pt>
                <c:pt idx="5">
                  <c:v>Bygg, anlegg og eiendomsforvaltning</c:v>
                </c:pt>
                <c:pt idx="6">
                  <c:v>Detaljhandel, inkl. tilhørende engros og bilhandel</c:v>
                </c:pt>
                <c:pt idx="7">
                  <c:v>Reiseliv</c:v>
                </c:pt>
                <c:pt idx="8">
                  <c:v>Telekommunikasjon og IT</c:v>
                </c:pt>
                <c:pt idx="9">
                  <c:v>Faglig vitenskapelig tjenesteyting</c:v>
                </c:pt>
                <c:pt idx="10">
                  <c:v>Andre næringer</c:v>
                </c:pt>
              </c:strCache>
            </c:strRef>
          </c:cat>
          <c:val>
            <c:numRef>
              <c:f>[1]Fordelinger!$E$167:$E$177</c:f>
              <c:numCache>
                <c:formatCode>General</c:formatCode>
                <c:ptCount val="11"/>
                <c:pt idx="0">
                  <c:v>0.4095080994684287</c:v>
                </c:pt>
                <c:pt idx="1">
                  <c:v>-9.5542405582076106E-2</c:v>
                </c:pt>
                <c:pt idx="2">
                  <c:v>-3.937167501403098E-2</c:v>
                </c:pt>
                <c:pt idx="3">
                  <c:v>-0.53109674714801391</c:v>
                </c:pt>
                <c:pt idx="4">
                  <c:v>-5.9039729470002078E-3</c:v>
                </c:pt>
                <c:pt idx="5">
                  <c:v>0.62667471883217918</c:v>
                </c:pt>
                <c:pt idx="6">
                  <c:v>0.48898648227302527</c:v>
                </c:pt>
                <c:pt idx="7">
                  <c:v>1.3267578723788671</c:v>
                </c:pt>
                <c:pt idx="8">
                  <c:v>0.27302911038034616</c:v>
                </c:pt>
                <c:pt idx="9">
                  <c:v>-2.2925079531731951</c:v>
                </c:pt>
                <c:pt idx="10">
                  <c:v>-0.16053352946853039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4-4BDE-910D-DE5B415C1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950736"/>
        <c:axId val="152794161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[1]Fordelinger!$G$123</c15:sqref>
                        </c15:formulaRef>
                      </c:ext>
                    </c:extLst>
                    <c:strCache>
                      <c:ptCount val="1"/>
                      <c:pt idx="0">
                        <c:v>RFF</c:v>
                      </c:pt>
                    </c:strCache>
                  </c:strRef>
                </c:tx>
                <c:spPr>
                  <a:solidFill>
                    <a:srgbClr val="462512"/>
                  </a:solidFill>
                  <a:ln w="22225"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[1]Fordelinger!$A$167:$A$177</c15:sqref>
                        </c15:formulaRef>
                      </c:ext>
                    </c:extLst>
                    <c:strCache>
                      <c:ptCount val="11"/>
                      <c:pt idx="0">
                        <c:v>Jordbruk og landbruksbasert næringsmiddelindustri</c:v>
                      </c:pt>
                      <c:pt idx="1">
                        <c:v>Fiskeri, havbruk og fiskeribasert næringsmiddelindustri</c:v>
                      </c:pt>
                      <c:pt idx="2">
                        <c:v>Prosessindustri</c:v>
                      </c:pt>
                      <c:pt idx="3">
                        <c:v>Maskin og teknologiindustri</c:v>
                      </c:pt>
                      <c:pt idx="4">
                        <c:v>Biotek og helseindustri</c:v>
                      </c:pt>
                      <c:pt idx="5">
                        <c:v>Bygg, anlegg og eiendomsforvaltning</c:v>
                      </c:pt>
                      <c:pt idx="6">
                        <c:v>Detaljhandel, inkl. tilhørende engros og bilhandel</c:v>
                      </c:pt>
                      <c:pt idx="7">
                        <c:v>Reiseliv</c:v>
                      </c:pt>
                      <c:pt idx="8">
                        <c:v>Telekommunikasjon og IT</c:v>
                      </c:pt>
                      <c:pt idx="9">
                        <c:v>Faglig vitenskapelig tjenesteyting</c:v>
                      </c:pt>
                      <c:pt idx="10">
                        <c:v>Andre næringer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[1]Fordelinger!$G$167:$G$177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-0.55727554179566541</c:v>
                      </c:pt>
                      <c:pt idx="1">
                        <c:v>-2.7038183694530455</c:v>
                      </c:pt>
                      <c:pt idx="2">
                        <c:v>-5.5521155830753361</c:v>
                      </c:pt>
                      <c:pt idx="3">
                        <c:v>2.4561403508771931</c:v>
                      </c:pt>
                      <c:pt idx="4">
                        <c:v>1.5479876160990711</c:v>
                      </c:pt>
                      <c:pt idx="5">
                        <c:v>-0.15479876160990683</c:v>
                      </c:pt>
                      <c:pt idx="6">
                        <c:v>-1.9814241486068114</c:v>
                      </c:pt>
                      <c:pt idx="7">
                        <c:v>0.12383900928792571</c:v>
                      </c:pt>
                      <c:pt idx="8">
                        <c:v>9.6491228070175428</c:v>
                      </c:pt>
                      <c:pt idx="9">
                        <c:v>-3.6119711042311655</c:v>
                      </c:pt>
                      <c:pt idx="10">
                        <c:v>0.78431372549019773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E64-4BDE-910D-DE5B415C117D}"/>
                  </c:ext>
                </c:extLst>
              </c15:ser>
            </c15:filteredBarSeries>
          </c:ext>
        </c:extLst>
      </c:barChart>
      <c:catAx>
        <c:axId val="1527950736"/>
        <c:scaling>
          <c:orientation val="maxMin"/>
        </c:scaling>
        <c:delete val="0"/>
        <c:axPos val="l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41616"/>
        <c:crosses val="autoZero"/>
        <c:auto val="1"/>
        <c:lblAlgn val="ctr"/>
        <c:lblOffset val="0"/>
        <c:noMultiLvlLbl val="0"/>
      </c:catAx>
      <c:valAx>
        <c:axId val="1527941616"/>
        <c:scaling>
          <c:orientation val="minMax"/>
          <c:max val="8"/>
          <c:min val="-8"/>
        </c:scaling>
        <c:delete val="0"/>
        <c:axPos val="t"/>
        <c:majorGridlines>
          <c:spPr>
            <a:ln w="12700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en-US"/>
                  <a:t>Prosetntpoeng</a:t>
                </a:r>
              </a:p>
            </c:rich>
          </c:tx>
          <c:layout>
            <c:manualLayout>
              <c:xMode val="edge"/>
              <c:yMode val="edge"/>
              <c:x val="0.26232200288344237"/>
              <c:y val="6.48740549222392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#\ ###\ ###\ ##0" sourceLinked="0"/>
        <c:majorTickMark val="none"/>
        <c:minorTickMark val="none"/>
        <c:tickLblPos val="low"/>
        <c:spPr>
          <a:noFill/>
          <a:ln w="12700"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D9D9D9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527950736"/>
        <c:crossesAt val="1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621381834312966"/>
          <c:y val="0.93548745727172455"/>
          <c:w val="0.48927913940334927"/>
          <c:h val="5.582616440297148E-2"/>
        </c:manualLayout>
      </c:layout>
      <c:overlay val="1"/>
      <c:spPr>
        <a:solidFill>
          <a:srgbClr val="FFFFFF"/>
        </a:solidFill>
        <a:ln w="12700">
          <a:solidFill>
            <a:srgbClr val="D9D9D9"/>
          </a:solidFill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0" i="0" u="none" strike="noStrike" kern="1200" cap="none" baseline="0">
              <a:solidFill>
                <a:srgbClr val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rgbClr val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8.7601341498979302E-2"/>
          <c:w val="0.37474234470691165"/>
          <c:h val="0.624570574511519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D4E6-4DE4-9554-C116D621D2C3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D4E6-4DE4-9554-C116D621D2C3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D4E6-4DE4-9554-C116D621D2C3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D4E6-4DE4-9554-C116D621D2C3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D4E6-4DE4-9554-C116D621D2C3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D4E6-4DE4-9554-C116D621D2C3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D4E6-4DE4-9554-C116D621D2C3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5.09259259259259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6-4DE4-9554-C116D621D2C3}"/>
                </c:ext>
              </c:extLst>
            </c:dLbl>
            <c:dLbl>
              <c:idx val="1"/>
              <c:layout>
                <c:manualLayout>
                  <c:x val="-6.3888888888888884E-2"/>
                  <c:y val="-3.70370370370371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6-4DE4-9554-C116D621D2C3}"/>
                </c:ext>
              </c:extLst>
            </c:dLbl>
            <c:dLbl>
              <c:idx val="2"/>
              <c:layout>
                <c:manualLayout>
                  <c:x val="1.9444444444444445E-2"/>
                  <c:y val="-9.25925925925925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6-4DE4-9554-C116D621D2C3}"/>
                </c:ext>
              </c:extLst>
            </c:dLbl>
            <c:dLbl>
              <c:idx val="3"/>
              <c:layout>
                <c:manualLayout>
                  <c:x val="1.6666666666666666E-2"/>
                  <c:y val="2.77777777777777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E6-4DE4-9554-C116D621D2C3}"/>
                </c:ext>
              </c:extLst>
            </c:dLbl>
            <c:dLbl>
              <c:idx val="4"/>
              <c:layout>
                <c:manualLayout>
                  <c:x val="2.2222222222222171E-2"/>
                  <c:y val="2.31481481481481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E6-4DE4-9554-C116D621D2C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E6-4DE4-9554-C116D621D2C3}"/>
                </c:ext>
              </c:extLst>
            </c:dLbl>
            <c:dLbl>
              <c:idx val="6"/>
              <c:layout>
                <c:manualLayout>
                  <c:x val="2.5000000000000001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E6-4DE4-9554-C116D621D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'F4.6a'!$B$7:$B$13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'F4.6a'!$C$7:$C$13</c:f>
              <c:numCache>
                <c:formatCode>#,##0</c:formatCode>
                <c:ptCount val="7"/>
                <c:pt idx="0">
                  <c:v>2860</c:v>
                </c:pt>
                <c:pt idx="1">
                  <c:v>1968</c:v>
                </c:pt>
                <c:pt idx="2">
                  <c:v>1810</c:v>
                </c:pt>
                <c:pt idx="3">
                  <c:v>232</c:v>
                </c:pt>
                <c:pt idx="4">
                  <c:v>259</c:v>
                </c:pt>
                <c:pt idx="5">
                  <c:v>29</c:v>
                </c:pt>
                <c:pt idx="6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E6-4DE4-9554-C116D621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12489063867018"/>
          <c:y val="0.7627362204724410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62882764654417"/>
          <c:y val="9.686060075823856E-2"/>
          <c:w val="0.36085345581802275"/>
          <c:h val="0.601422426363371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C5BE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05A6-4A66-BE02-1E4146EAA0E2}"/>
              </c:ext>
            </c:extLst>
          </c:dPt>
          <c:dPt>
            <c:idx val="1"/>
            <c:bubble3D val="0"/>
            <c:spPr>
              <a:solidFill>
                <a:srgbClr val="D6E82B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05A6-4A66-BE02-1E4146EAA0E2}"/>
              </c:ext>
            </c:extLst>
          </c:dPt>
          <c:dPt>
            <c:idx val="2"/>
            <c:bubble3D val="0"/>
            <c:spPr>
              <a:solidFill>
                <a:srgbClr val="C0C1FF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05A6-4A66-BE02-1E4146EAA0E2}"/>
              </c:ext>
            </c:extLst>
          </c:dPt>
          <c:dPt>
            <c:idx val="3"/>
            <c:bubble3D val="0"/>
            <c:spPr>
              <a:solidFill>
                <a:srgbClr val="DBE0B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05A6-4A66-BE02-1E4146EAA0E2}"/>
              </c:ext>
            </c:extLst>
          </c:dPt>
          <c:dPt>
            <c:idx val="4"/>
            <c:bubble3D val="0"/>
            <c:spPr>
              <a:solidFill>
                <a:srgbClr val="A9AD93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05A6-4A66-BE02-1E4146EAA0E2}"/>
              </c:ext>
            </c:extLst>
          </c:dPt>
          <c:dPt>
            <c:idx val="5"/>
            <c:bubble3D val="0"/>
            <c:spPr>
              <a:solidFill>
                <a:srgbClr val="5E5E5E"/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05A6-4A66-BE02-1E4146EAA0E2}"/>
              </c:ext>
            </c:extLst>
          </c:dPt>
          <c:dPt>
            <c:idx val="6"/>
            <c:bubble3D val="0"/>
            <c:spPr>
              <a:solidFill>
                <a:srgbClr val="4472C4">
                  <a:lumMod val="60000"/>
                </a:srgbClr>
              </a:solidFill>
              <a:ln w="19050">
                <a:noFill/>
              </a:ln>
              <a:effectLst/>
              <a:extLst>
                <a:ext uri="{91240B29-F687-4F45-9708-019B960494DF}">
                  <a14:hiddenLine xmlns:a14="http://schemas.microsoft.com/office/drawing/2010/main" w="19050">
                    <a:solidFill>
                      <a:sysClr val="window" lastClr="FFFFFF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05A6-4A66-BE02-1E4146EAA0E2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4.62962962962962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A6-4A66-BE02-1E4146EAA0E2}"/>
                </c:ext>
              </c:extLst>
            </c:dLbl>
            <c:dLbl>
              <c:idx val="1"/>
              <c:layout>
                <c:manualLayout>
                  <c:x val="5.5199542364896589E-2"/>
                  <c:y val="-5.5895496864187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A6-4A66-BE02-1E4146EAA0E2}"/>
                </c:ext>
              </c:extLst>
            </c:dLbl>
            <c:dLbl>
              <c:idx val="2"/>
              <c:layout>
                <c:manualLayout>
                  <c:x val="1.1111111111111059E-2"/>
                  <c:y val="-8.487556272013328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A6-4A66-BE02-1E4146EAA0E2}"/>
                </c:ext>
              </c:extLst>
            </c:dLbl>
            <c:dLbl>
              <c:idx val="3"/>
              <c:layout>
                <c:manualLayout>
                  <c:x val="5.5555555555555558E-3"/>
                  <c:y val="2.31481481481481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A6-4A66-BE02-1E4146EAA0E2}"/>
                </c:ext>
              </c:extLst>
            </c:dLbl>
            <c:dLbl>
              <c:idx val="4"/>
              <c:layout>
                <c:manualLayout>
                  <c:x val="8.3333333333333332E-3"/>
                  <c:y val="9.25925925925928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A6-4A66-BE02-1E4146EAA0E2}"/>
                </c:ext>
              </c:extLst>
            </c:dLbl>
            <c:dLbl>
              <c:idx val="5"/>
              <c:layout>
                <c:manualLayout>
                  <c:x val="2.5000000000000001E-2"/>
                  <c:y val="1.3888888888888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A6-4A66-BE02-1E4146EAA0E2}"/>
                </c:ext>
              </c:extLst>
            </c:dLbl>
            <c:dLbl>
              <c:idx val="6"/>
              <c:layout>
                <c:manualLayout>
                  <c:x val="3.0555555555555555E-2"/>
                  <c:y val="1.85185185185185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A6-4A66-BE02-1E4146EAA0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  <a:extLst>
                  <a:ext uri="{91240B29-F687-4F45-9708-019B960494DF}">
                    <a14:hiddenLine xmlns:a14="http://schemas.microsoft.com/office/drawing/2010/main" w="9525" cap="flat" cmpd="sng" algn="ctr">
                      <a:solidFill>
                        <a:sysClr val="windowText" lastClr="000000">
                          <a:lumMod val="35000"/>
                          <a:lumOff val="65000"/>
                        </a:sysClr>
                      </a:solidFill>
                      <a:round/>
                    </a14:hiddenLine>
                  </a:ext>
                </a:extLst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'F4.6b '!$B$5:$B$11</c:f>
              <c:strCache>
                <c:ptCount val="7"/>
                <c:pt idx="0">
                  <c:v>UoH-sektor</c:v>
                </c:pt>
                <c:pt idx="1">
                  <c:v>Instituttsektor</c:v>
                </c:pt>
                <c:pt idx="2">
                  <c:v>Næringsliv</c:v>
                </c:pt>
                <c:pt idx="3">
                  <c:v>Helseforetak</c:v>
                </c:pt>
                <c:pt idx="4">
                  <c:v>Offentlig sektor</c:v>
                </c:pt>
                <c:pt idx="5">
                  <c:v>Forskningsrådet</c:v>
                </c:pt>
                <c:pt idx="6">
                  <c:v>Øvrige</c:v>
                </c:pt>
              </c:strCache>
            </c:strRef>
          </c:cat>
          <c:val>
            <c:numRef>
              <c:f>'F4.6b '!$C$5:$C$11</c:f>
              <c:numCache>
                <c:formatCode>#\ ##0.0;\-#\ ##0.0</c:formatCode>
                <c:ptCount val="7"/>
                <c:pt idx="0">
                  <c:v>354.02026916993202</c:v>
                </c:pt>
                <c:pt idx="1">
                  <c:v>381.04724353991003</c:v>
                </c:pt>
                <c:pt idx="2">
                  <c:v>223.090120999943</c:v>
                </c:pt>
                <c:pt idx="3">
                  <c:v>28.151139689990298</c:v>
                </c:pt>
                <c:pt idx="4">
                  <c:v>20.7434722999873</c:v>
                </c:pt>
                <c:pt idx="5">
                  <c:v>41.0577044899957</c:v>
                </c:pt>
                <c:pt idx="6">
                  <c:v>153.772209939991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A6-4A66-BE02-1E4146EA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23600174978128"/>
          <c:y val="0.74421770195392245"/>
          <c:w val="0.80775000000000008"/>
          <c:h val="0.23726377952755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9211028751951"/>
          <c:y val="0.1306807099668422"/>
          <c:w val="0.85177785807237727"/>
          <c:h val="0.76659555940527913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5C5BEE"/>
            </a:solidFill>
            <a:ln w="28575" cap="flat" cmpd="sng" algn="ctr">
              <a:solidFill>
                <a:srgbClr val="5C5BEE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dLbls>
            <c:dLbl>
              <c:idx val="0"/>
              <c:layout>
                <c:manualLayout>
                  <c:x val="-1.5401539353539831E-3"/>
                  <c:y val="7.801833430856179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23</a:t>
                    </a:r>
                    <a:r>
                      <a:rPr lang="en-US" baseline="0">
                        <a:solidFill>
                          <a:srgbClr val="000000"/>
                        </a:solidFill>
                      </a:rPr>
                      <a:t> 2</a:t>
                    </a:r>
                    <a:r>
                      <a:rPr lang="en-US">
                        <a:solidFill>
                          <a:srgbClr val="000000"/>
                        </a:solidFill>
                      </a:rPr>
                      <a:t>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AA-4CF2-B8A4-C509A0C2B2D8}"/>
                </c:ext>
              </c:extLst>
            </c:dLbl>
            <c:dLbl>
              <c:idx val="1"/>
              <c:layout>
                <c:manualLayout>
                  <c:x val="-4.6204618060621183E-3"/>
                  <c:y val="-1.7878995072702154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53 600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AA-4CF2-B8A4-C509A0C2B2D8}"/>
                </c:ext>
              </c:extLst>
            </c:dLbl>
            <c:dLbl>
              <c:idx val="2"/>
              <c:layout>
                <c:manualLayout>
                  <c:x val="2.1486205548529726E-3"/>
                  <c:y val="4.02195034823108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12 100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8AA-4CF2-B8A4-C509A0C2B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'F4.6c'!$B$8:$B$10</c:f>
              <c:strCache>
                <c:ptCount val="3"/>
                <c:pt idx="0">
                  <c:v>UoH</c:v>
                </c:pt>
                <c:pt idx="1">
                  <c:v>Institutter</c:v>
                </c:pt>
                <c:pt idx="2">
                  <c:v>Næringsliv</c:v>
                </c:pt>
              </c:strCache>
            </c:strRef>
          </c:cat>
          <c:val>
            <c:numRef>
              <c:f>'F4.6c'!$C$8:$C$10</c:f>
              <c:numCache>
                <c:formatCode>_ * #\ ##0_ ;_ * \-#\ ##0_ ;_ * "-"??_ ;_ @_ </c:formatCode>
                <c:ptCount val="3"/>
                <c:pt idx="0">
                  <c:v>24229.708382036275</c:v>
                </c:pt>
                <c:pt idx="1">
                  <c:v>53645.958544264395</c:v>
                </c:pt>
                <c:pt idx="2">
                  <c:v>12134.355235243023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A-4CF2-B8A4-C509A0C2B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6777168"/>
        <c:axId val="1636774672"/>
      </c:barChart>
      <c:catAx>
        <c:axId val="163677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/>
                <a:ea typeface="+mn-ea"/>
                <a:cs typeface="+mn-cs"/>
              </a:defRPr>
            </a:pPr>
            <a:endParaRPr lang="nb-NO"/>
          </a:p>
        </c:txPr>
        <c:crossAx val="1636774672"/>
        <c:crosses val="autoZero"/>
        <c:auto val="1"/>
        <c:lblAlgn val="ctr"/>
        <c:lblOffset val="100"/>
        <c:noMultiLvlLbl val="0"/>
      </c:catAx>
      <c:valAx>
        <c:axId val="163677467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IBM Plex Mono" panose="020B0509050203000203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000000"/>
                    </a:solidFill>
                  </a:rPr>
                  <a:t>Euro</a:t>
                </a:r>
              </a:p>
            </c:rich>
          </c:tx>
          <c:layout>
            <c:manualLayout>
              <c:xMode val="edge"/>
              <c:yMode val="edge"/>
              <c:x val="1.2452744530965416E-2"/>
              <c:y val="2.44132883038537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IBM Plex Mono" panose="020B0509050203000203"/>
                  <a:ea typeface="+mn-ea"/>
                  <a:cs typeface="+mn-cs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/>
                <a:ea typeface="+mn-ea"/>
                <a:cs typeface="+mn-cs"/>
              </a:defRPr>
            </a:pPr>
            <a:endParaRPr lang="nb-NO"/>
          </a:p>
        </c:txPr>
        <c:crossAx val="1636777168"/>
        <c:crosses val="autoZero"/>
        <c:crossBetween val="between"/>
        <c:majorUnit val="5000"/>
        <c:min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631925189515"/>
          <c:y val="8.576625984656619E-2"/>
          <c:w val="0.83184079334549632"/>
          <c:h val="0.74948869486552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4.1c'!$B$3</c:f>
              <c:strCache>
                <c:ptCount val="1"/>
                <c:pt idx="0">
                  <c:v>Milliarder kroner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4.1c'!$A$4:$A$20</c:f>
              <c:strCache>
                <c:ptCount val="17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DFD</c:v>
                </c:pt>
                <c:pt idx="4">
                  <c:v>FD</c:v>
                </c:pt>
                <c:pt idx="5">
                  <c:v>UD</c:v>
                </c:pt>
                <c:pt idx="6">
                  <c:v>KLD</c:v>
                </c:pt>
                <c:pt idx="7">
                  <c:v>ED</c:v>
                </c:pt>
                <c:pt idx="8">
                  <c:v>LMD</c:v>
                </c:pt>
                <c:pt idx="9">
                  <c:v>AID</c:v>
                </c:pt>
                <c:pt idx="10">
                  <c:v>KUD</c:v>
                </c:pt>
                <c:pt idx="11">
                  <c:v>SD</c:v>
                </c:pt>
                <c:pt idx="12">
                  <c:v>KDD</c:v>
                </c:pt>
                <c:pt idx="13">
                  <c:v>BFD</c:v>
                </c:pt>
                <c:pt idx="14">
                  <c:v>FIN</c:v>
                </c:pt>
                <c:pt idx="15">
                  <c:v>JD</c:v>
                </c:pt>
                <c:pt idx="16">
                  <c:v>Totalt</c:v>
                </c:pt>
              </c:strCache>
            </c:strRef>
          </c:cat>
          <c:val>
            <c:numRef>
              <c:f>'Figur 4.1c'!$B$4:$B$19</c:f>
              <c:numCache>
                <c:formatCode>0.0</c:formatCode>
                <c:ptCount val="16"/>
                <c:pt idx="0">
                  <c:v>25.794</c:v>
                </c:pt>
                <c:pt idx="1">
                  <c:v>6.3979999999999997</c:v>
                </c:pt>
                <c:pt idx="2">
                  <c:v>5.3550000000000004</c:v>
                </c:pt>
                <c:pt idx="3">
                  <c:v>2.4060000000000001</c:v>
                </c:pt>
                <c:pt idx="4">
                  <c:v>1.56</c:v>
                </c:pt>
                <c:pt idx="5">
                  <c:v>1.4590000000000001</c:v>
                </c:pt>
                <c:pt idx="6">
                  <c:v>1.389</c:v>
                </c:pt>
                <c:pt idx="7">
                  <c:v>0.95199999999999996</c:v>
                </c:pt>
                <c:pt idx="8">
                  <c:v>0.94599999999999995</c:v>
                </c:pt>
                <c:pt idx="9">
                  <c:v>0.41299999999999998</c:v>
                </c:pt>
                <c:pt idx="10">
                  <c:v>0.38700000000000001</c:v>
                </c:pt>
                <c:pt idx="11">
                  <c:v>0.376</c:v>
                </c:pt>
                <c:pt idx="12">
                  <c:v>0.28689999999999999</c:v>
                </c:pt>
                <c:pt idx="13">
                  <c:v>0.25600000000000001</c:v>
                </c:pt>
                <c:pt idx="14">
                  <c:v>0.17699999999999999</c:v>
                </c:pt>
                <c:pt idx="15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4-48E5-A2A5-5B289A43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2"/>
        <c:axId val="1070858623"/>
        <c:axId val="1070349743"/>
      </c:barChart>
      <c:scatterChart>
        <c:scatterStyle val="lineMarker"/>
        <c:varyColors val="0"/>
        <c:ser>
          <c:idx val="1"/>
          <c:order val="1"/>
          <c:tx>
            <c:strRef>
              <c:f>'Figur 4.1c'!$C$3</c:f>
              <c:strCache>
                <c:ptCount val="1"/>
                <c:pt idx="0">
                  <c:v>Prosent av departementets totale bevilgninger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'Figur 4.1c'!$A$4:$A$19</c:f>
              <c:strCache>
                <c:ptCount val="16"/>
                <c:pt idx="0">
                  <c:v>KD</c:v>
                </c:pt>
                <c:pt idx="1">
                  <c:v>HOD</c:v>
                </c:pt>
                <c:pt idx="2">
                  <c:v>NFD</c:v>
                </c:pt>
                <c:pt idx="3">
                  <c:v>DFD</c:v>
                </c:pt>
                <c:pt idx="4">
                  <c:v>FD</c:v>
                </c:pt>
                <c:pt idx="5">
                  <c:v>UD</c:v>
                </c:pt>
                <c:pt idx="6">
                  <c:v>KLD</c:v>
                </c:pt>
                <c:pt idx="7">
                  <c:v>ED</c:v>
                </c:pt>
                <c:pt idx="8">
                  <c:v>LMD</c:v>
                </c:pt>
                <c:pt idx="9">
                  <c:v>AID</c:v>
                </c:pt>
                <c:pt idx="10">
                  <c:v>KUD</c:v>
                </c:pt>
                <c:pt idx="11">
                  <c:v>SD</c:v>
                </c:pt>
                <c:pt idx="12">
                  <c:v>KDD</c:v>
                </c:pt>
                <c:pt idx="13">
                  <c:v>BFD</c:v>
                </c:pt>
                <c:pt idx="14">
                  <c:v>FIN</c:v>
                </c:pt>
                <c:pt idx="15">
                  <c:v>JD</c:v>
                </c:pt>
              </c:strCache>
            </c:strRef>
          </c:xVal>
          <c:yVal>
            <c:numRef>
              <c:f>'Figur 4.1c'!$C$4:$C$19</c:f>
              <c:numCache>
                <c:formatCode>0.0\ %</c:formatCode>
                <c:ptCount val="16"/>
                <c:pt idx="0">
                  <c:v>0.32016374351028898</c:v>
                </c:pt>
                <c:pt idx="1">
                  <c:v>2.7285584816570844E-2</c:v>
                </c:pt>
                <c:pt idx="2">
                  <c:v>0.23498121203440814</c:v>
                </c:pt>
                <c:pt idx="3">
                  <c:v>0.17511003693468061</c:v>
                </c:pt>
                <c:pt idx="4">
                  <c:v>1.7176539392840601E-2</c:v>
                </c:pt>
                <c:pt idx="5">
                  <c:v>2.7663689024792579E-2</c:v>
                </c:pt>
                <c:pt idx="6">
                  <c:v>5.1864431081916677E-2</c:v>
                </c:pt>
                <c:pt idx="7">
                  <c:v>5.1967266735752568E-2</c:v>
                </c:pt>
                <c:pt idx="8">
                  <c:v>3.0154408421507881E-2</c:v>
                </c:pt>
                <c:pt idx="9">
                  <c:v>5.7741657504897142E-3</c:v>
                </c:pt>
                <c:pt idx="10">
                  <c:v>1.5739630237448388E-2</c:v>
                </c:pt>
                <c:pt idx="11">
                  <c:v>4.1171459418737838E-3</c:v>
                </c:pt>
                <c:pt idx="12">
                  <c:v>1.1572352844757201E-3</c:v>
                </c:pt>
                <c:pt idx="13">
                  <c:v>5.9067349168351333E-3</c:v>
                </c:pt>
                <c:pt idx="14">
                  <c:v>2.4258674771896506E-3</c:v>
                </c:pt>
                <c:pt idx="15">
                  <c:v>3.1497855783467542E-3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84-48E5-A2A5-5B289A43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99327"/>
        <c:axId val="1080687039"/>
      </c:scatterChart>
      <c:catAx>
        <c:axId val="1070858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Mrd. kroner</a:t>
                </a:r>
              </a:p>
            </c:rich>
          </c:tx>
          <c:layout>
            <c:manualLayout>
              <c:xMode val="edge"/>
              <c:yMode val="edge"/>
              <c:x val="9.2040113482924457E-2"/>
              <c:y val="1.71971496437054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349743"/>
        <c:crosses val="autoZero"/>
        <c:auto val="1"/>
        <c:lblAlgn val="ctr"/>
        <c:lblOffset val="100"/>
        <c:noMultiLvlLbl val="0"/>
      </c:catAx>
      <c:valAx>
        <c:axId val="107034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0858623"/>
        <c:crosses val="autoZero"/>
        <c:crossBetween val="between"/>
      </c:valAx>
      <c:valAx>
        <c:axId val="1080687039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5199327"/>
        <c:crosses val="max"/>
        <c:crossBetween val="midCat"/>
      </c:valAx>
      <c:valAx>
        <c:axId val="90519932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1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86987037037037052"/>
              <c:y val="2.35312747426761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08068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8830B"/>
            </a:solidFill>
            <a:ln>
              <a:noFill/>
            </a:ln>
            <a:effectLst/>
          </c:spPr>
          <c:invertIfNegative val="0"/>
          <c:cat>
            <c:strRef>
              <c:f>'F4.6d'!$B$8:$B$27</c:f>
              <c:strCache>
                <c:ptCount val="20"/>
                <c:pt idx="0">
                  <c:v>Tyskland</c:v>
                </c:pt>
                <c:pt idx="1">
                  <c:v>Spania</c:v>
                </c:pt>
                <c:pt idx="2">
                  <c:v>Italia</c:v>
                </c:pt>
                <c:pt idx="3">
                  <c:v>Frankrike</c:v>
                </c:pt>
                <c:pt idx="4">
                  <c:v>Nederland</c:v>
                </c:pt>
                <c:pt idx="5">
                  <c:v>Belgia</c:v>
                </c:pt>
                <c:pt idx="6">
                  <c:v>Storbritannia</c:v>
                </c:pt>
                <c:pt idx="7">
                  <c:v>Hellas</c:v>
                </c:pt>
                <c:pt idx="8">
                  <c:v>Danmark</c:v>
                </c:pt>
                <c:pt idx="9">
                  <c:v>Portugal</c:v>
                </c:pt>
                <c:pt idx="10">
                  <c:v>Sverige</c:v>
                </c:pt>
                <c:pt idx="11">
                  <c:v>Finland</c:v>
                </c:pt>
                <c:pt idx="12">
                  <c:v>Sveits</c:v>
                </c:pt>
                <c:pt idx="13">
                  <c:v>Østerrike</c:v>
                </c:pt>
                <c:pt idx="14">
                  <c:v>Irland</c:v>
                </c:pt>
                <c:pt idx="15">
                  <c:v>Polen</c:v>
                </c:pt>
                <c:pt idx="16">
                  <c:v>Tsjekkia</c:v>
                </c:pt>
                <c:pt idx="17">
                  <c:v>Romania</c:v>
                </c:pt>
                <c:pt idx="18">
                  <c:v>Slovenia</c:v>
                </c:pt>
                <c:pt idx="19">
                  <c:v>Kypros</c:v>
                </c:pt>
              </c:strCache>
            </c:strRef>
          </c:cat>
          <c:val>
            <c:numRef>
              <c:f>'F4.6d'!$C$8:$C$27</c:f>
              <c:numCache>
                <c:formatCode>General</c:formatCode>
                <c:ptCount val="20"/>
                <c:pt idx="0">
                  <c:v>714</c:v>
                </c:pt>
                <c:pt idx="1">
                  <c:v>629</c:v>
                </c:pt>
                <c:pt idx="2">
                  <c:v>583</c:v>
                </c:pt>
                <c:pt idx="3">
                  <c:v>538</c:v>
                </c:pt>
                <c:pt idx="4">
                  <c:v>523</c:v>
                </c:pt>
                <c:pt idx="5">
                  <c:v>517</c:v>
                </c:pt>
                <c:pt idx="6">
                  <c:v>454</c:v>
                </c:pt>
                <c:pt idx="7">
                  <c:v>350</c:v>
                </c:pt>
                <c:pt idx="8">
                  <c:v>326</c:v>
                </c:pt>
                <c:pt idx="9">
                  <c:v>295</c:v>
                </c:pt>
                <c:pt idx="10">
                  <c:v>290</c:v>
                </c:pt>
                <c:pt idx="11">
                  <c:v>281</c:v>
                </c:pt>
                <c:pt idx="12">
                  <c:v>272</c:v>
                </c:pt>
                <c:pt idx="13">
                  <c:v>252</c:v>
                </c:pt>
                <c:pt idx="14">
                  <c:v>223</c:v>
                </c:pt>
                <c:pt idx="15">
                  <c:v>206</c:v>
                </c:pt>
                <c:pt idx="16">
                  <c:v>162</c:v>
                </c:pt>
                <c:pt idx="17">
                  <c:v>132</c:v>
                </c:pt>
                <c:pt idx="18">
                  <c:v>127</c:v>
                </c:pt>
                <c:pt idx="1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1-4B57-90D3-AD8C34779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2787632"/>
        <c:axId val="1722799280"/>
      </c:barChart>
      <c:catAx>
        <c:axId val="172278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722799280"/>
        <c:crosses val="autoZero"/>
        <c:auto val="1"/>
        <c:lblAlgn val="ctr"/>
        <c:lblOffset val="100"/>
        <c:noMultiLvlLbl val="0"/>
      </c:catAx>
      <c:valAx>
        <c:axId val="172279928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000000"/>
                    </a:solidFill>
                  </a:rPr>
                  <a:t>Antall felles prosjekter</a:t>
                </a:r>
              </a:p>
            </c:rich>
          </c:tx>
          <c:layout>
            <c:manualLayout>
              <c:xMode val="edge"/>
              <c:yMode val="edge"/>
              <c:x val="1.4914243102162566E-2"/>
              <c:y val="0.1263333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IBM Plex Mono" panose="020B0509050203000203" pitchFamily="49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172278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013071532766632"/>
          <c:y val="6.1789033127615807E-2"/>
          <c:w val="0.5274944793149231"/>
          <c:h val="0.805630985316024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'F4.6e'!$C$4</c:f>
              <c:strCache>
                <c:ptCount val="1"/>
                <c:pt idx="0">
                  <c:v>Forskningsrådet</c:v>
                </c:pt>
              </c:strCache>
            </c:strRef>
          </c:tx>
          <c:spPr>
            <a:solidFill>
              <a:srgbClr val="5C5BEE"/>
            </a:solidFill>
            <a:ln w="28575">
              <a:noFill/>
            </a:ln>
            <a:effectLst/>
          </c:spPr>
          <c:invertIfNegative val="0"/>
          <c:cat>
            <c:strRef>
              <c:f>'F4.6e'!$B$5:$B$12</c:f>
              <c:strCache>
                <c:ptCount val="8"/>
                <c:pt idx="0">
                  <c:v>LTP3 Samfunnssikkerhet og beredskap</c:v>
                </c:pt>
                <c:pt idx="1">
                  <c:v>LTP3 Tillit og fellesskap</c:v>
                </c:pt>
                <c:pt idx="2">
                  <c:v>LTP3 Helse</c:v>
                </c:pt>
                <c:pt idx="3">
                  <c:v>LTP3 Hav og kyst</c:v>
                </c:pt>
                <c:pt idx="4">
                  <c:v>LTP3 Klima, miljø og energi</c:v>
                </c:pt>
                <c:pt idx="5">
                  <c:v>LTP3 Høy kvalitet og tilgjengelighet</c:v>
                </c:pt>
                <c:pt idx="6">
                  <c:v>LTP3 Muliggjørende og industrielle teknologier</c:v>
                </c:pt>
                <c:pt idx="7">
                  <c:v>LTP3 Styrket konkurransekraft og innovasjonsevne</c:v>
                </c:pt>
              </c:strCache>
            </c:strRef>
          </c:cat>
          <c:val>
            <c:numRef>
              <c:f>'F4.6e'!$C$5:$C$12</c:f>
              <c:numCache>
                <c:formatCode>#\ ##0.0;\-#\ ##0.0</c:formatCode>
                <c:ptCount val="8"/>
                <c:pt idx="0">
                  <c:v>799.7</c:v>
                </c:pt>
                <c:pt idx="1">
                  <c:v>1340.4</c:v>
                </c:pt>
                <c:pt idx="2">
                  <c:v>1766.8</c:v>
                </c:pt>
                <c:pt idx="3">
                  <c:v>1816.9</c:v>
                </c:pt>
                <c:pt idx="4">
                  <c:v>3389.3</c:v>
                </c:pt>
                <c:pt idx="5">
                  <c:v>4125.2</c:v>
                </c:pt>
                <c:pt idx="6">
                  <c:v>4013.6</c:v>
                </c:pt>
                <c:pt idx="7">
                  <c:v>5434.7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C-4E6C-B232-86ADEA3F1FBB}"/>
            </c:ext>
          </c:extLst>
        </c:ser>
        <c:ser>
          <c:idx val="1"/>
          <c:order val="1"/>
          <c:tx>
            <c:strRef>
              <c:f>'F4.6e'!$D$4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D6E82B"/>
            </a:solidFill>
            <a:ln w="28575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067950790250952E-2"/>
                  <c:y val="-1.2041459144531225E-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D5C-4E6C-B232-86ADEA3F1FBB}"/>
                </c:ext>
              </c:extLst>
            </c:dLbl>
            <c:dLbl>
              <c:idx val="1"/>
              <c:layout>
                <c:manualLayout>
                  <c:x val="1.611249199426630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D5C-4E6C-B232-86ADEA3F1F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  </a:t>
                    </a: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D5C-4E6C-B232-86ADEA3F1F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  </a:t>
                    </a: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D5C-4E6C-B232-86ADEA3F1FBB}"/>
                </c:ext>
              </c:extLst>
            </c:dLbl>
            <c:dLbl>
              <c:idx val="4"/>
              <c:layout>
                <c:manualLayout>
                  <c:x val="5.8372375335879094E-3"/>
                  <c:y val="2.958975922402168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D5C-4E6C-B232-86ADEA3F1FBB}"/>
                </c:ext>
              </c:extLst>
            </c:dLbl>
            <c:dLbl>
              <c:idx val="5"/>
              <c:layout>
                <c:manualLayout>
                  <c:x val="4.82566334567906E-3"/>
                  <c:y val="-7.9429323670989724E-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D5C-4E6C-B232-86ADEA3F1FBB}"/>
                </c:ext>
              </c:extLst>
            </c:dLbl>
            <c:dLbl>
              <c:idx val="6"/>
              <c:layout>
                <c:manualLayout>
                  <c:x val="5.837237533587909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D5C-4E6C-B232-86ADEA3F1FBB}"/>
                </c:ext>
              </c:extLst>
            </c:dLbl>
            <c:dLbl>
              <c:idx val="7"/>
              <c:layout>
                <c:manualLayout>
                  <c:x val="7.9287456736830443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D5C-4E6C-B232-86ADEA3F1F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'F4.6e'!$B$5:$B$12</c:f>
              <c:strCache>
                <c:ptCount val="8"/>
                <c:pt idx="0">
                  <c:v>LTP3 Samfunnssikkerhet og beredskap</c:v>
                </c:pt>
                <c:pt idx="1">
                  <c:v>LTP3 Tillit og fellesskap</c:v>
                </c:pt>
                <c:pt idx="2">
                  <c:v>LTP3 Helse</c:v>
                </c:pt>
                <c:pt idx="3">
                  <c:v>LTP3 Hav og kyst</c:v>
                </c:pt>
                <c:pt idx="4">
                  <c:v>LTP3 Klima, miljø og energi</c:v>
                </c:pt>
                <c:pt idx="5">
                  <c:v>LTP3 Høy kvalitet og tilgjengelighet</c:v>
                </c:pt>
                <c:pt idx="6">
                  <c:v>LTP3 Muliggjørende og industrielle teknologier</c:v>
                </c:pt>
                <c:pt idx="7">
                  <c:v>LTP3 Styrket konkurransekraft og innovasjonsevne</c:v>
                </c:pt>
              </c:strCache>
            </c:strRef>
          </c:cat>
          <c:val>
            <c:numRef>
              <c:f>'F4.6e'!$D$5:$D$12</c:f>
              <c:numCache>
                <c:formatCode>#\ ##0.0</c:formatCode>
                <c:ptCount val="8"/>
                <c:pt idx="0">
                  <c:v>356.93438080852701</c:v>
                </c:pt>
                <c:pt idx="1">
                  <c:v>166.255152392963</c:v>
                </c:pt>
                <c:pt idx="2">
                  <c:v>598.08054254124102</c:v>
                </c:pt>
                <c:pt idx="3">
                  <c:v>375.795827369694</c:v>
                </c:pt>
                <c:pt idx="4">
                  <c:v>1439.2981736843999</c:v>
                </c:pt>
                <c:pt idx="5">
                  <c:v>1002.96457894294</c:v>
                </c:pt>
                <c:pt idx="6">
                  <c:v>1413.797282815</c:v>
                </c:pt>
                <c:pt idx="7">
                  <c:v>2448.2909260010001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C-4E6C-B232-86ADEA3F1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065824"/>
        <c:axId val="504070416"/>
      </c:barChart>
      <c:catAx>
        <c:axId val="50406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504070416"/>
        <c:crosses val="autoZero"/>
        <c:auto val="1"/>
        <c:lblAlgn val="ctr"/>
        <c:lblOffset val="100"/>
        <c:noMultiLvlLbl val="0"/>
      </c:catAx>
      <c:valAx>
        <c:axId val="504070416"/>
        <c:scaling>
          <c:orientation val="minMax"/>
          <c:max val="10000"/>
          <c:min val="0"/>
        </c:scaling>
        <c:delete val="0"/>
        <c:axPos val="b"/>
        <c:majorGridlines>
          <c:spPr>
            <a:ln w="12700" cap="flat" cmpd="sng" algn="ctr">
              <a:solidFill>
                <a:srgbClr val="D6D6FB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IBM Plex Mono" panose="020B0509050203000203" pitchFamily="49" charset="0"/>
                    <a:ea typeface="+mn-ea"/>
                    <a:cs typeface="+mn-cs"/>
                  </a:defRPr>
                </a:pPr>
                <a:r>
                  <a:rPr lang="nb-NO" sz="900">
                    <a:solidFill>
                      <a:srgbClr val="000000"/>
                    </a:solidFill>
                  </a:rPr>
                  <a:t>millioner kroner</a:t>
                </a:r>
              </a:p>
            </c:rich>
          </c:tx>
          <c:layout>
            <c:manualLayout>
              <c:xMode val="edge"/>
              <c:yMode val="edge"/>
              <c:x val="0.6552618698995526"/>
              <c:y val="0.947523564695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IBM Plex Mono" panose="020B0509050203000203" pitchFamily="49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IBM Plex Mono" panose="020B0509050203000203" pitchFamily="49" charset="0"/>
                <a:ea typeface="+mn-ea"/>
                <a:cs typeface="+mn-cs"/>
              </a:defRPr>
            </a:pPr>
            <a:endParaRPr lang="nb-NO"/>
          </a:p>
        </c:txPr>
        <c:crossAx val="5040658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107336544364224"/>
          <c:y val="0.55284117522692833"/>
          <c:w val="0.26091027308192455"/>
          <c:h val="4.7621062292586565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IBM Plex Mono" panose="020B0509050203000203" pitchFamily="49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3175" cap="flat" cmpd="sng" algn="ctr">
      <a:noFill/>
      <a:round/>
    </a:ln>
    <a:effectLst/>
    <a:extLst>
      <a:ext uri="{91240B29-F687-4F45-9708-019B960494DF}">
        <a14:hiddenLine xmlns:a14="http://schemas.microsoft.com/office/drawing/2010/main" w="317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IBM Plex Mono" panose="020B0509050203000203" pitchFamily="49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25518639225826E-2"/>
          <c:y val="2.6174496644295303E-2"/>
          <c:w val="0.89164292368364062"/>
          <c:h val="0.50760661628705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'[2]Fig 5'!$A$2:$A$27</c:f>
              <c:strCache>
                <c:ptCount val="26"/>
                <c:pt idx="0">
                  <c:v>USA</c:v>
                </c:pt>
                <c:pt idx="1">
                  <c:v>Storbritannia</c:v>
                </c:pt>
                <c:pt idx="2">
                  <c:v>Tyskland</c:v>
                </c:pt>
                <c:pt idx="3">
                  <c:v>Danmark</c:v>
                </c:pt>
                <c:pt idx="4">
                  <c:v>Canada</c:v>
                </c:pt>
                <c:pt idx="5">
                  <c:v>Australia</c:v>
                </c:pt>
                <c:pt idx="6">
                  <c:v>Nederland</c:v>
                </c:pt>
                <c:pt idx="7">
                  <c:v>Frankrike</c:v>
                </c:pt>
                <c:pt idx="8">
                  <c:v>Sverige</c:v>
                </c:pt>
                <c:pt idx="9">
                  <c:v>Italia</c:v>
                </c:pt>
                <c:pt idx="10">
                  <c:v>Spania</c:v>
                </c:pt>
                <c:pt idx="11">
                  <c:v>Østerrike</c:v>
                </c:pt>
                <c:pt idx="12">
                  <c:v>Irland</c:v>
                </c:pt>
                <c:pt idx="13">
                  <c:v>Kina</c:v>
                </c:pt>
                <c:pt idx="14">
                  <c:v>Singapore</c:v>
                </c:pt>
                <c:pt idx="15">
                  <c:v>India</c:v>
                </c:pt>
                <c:pt idx="16">
                  <c:v>Mexico</c:v>
                </c:pt>
                <c:pt idx="17">
                  <c:v>Belgia</c:v>
                </c:pt>
                <c:pt idx="18">
                  <c:v>Finland</c:v>
                </c:pt>
                <c:pt idx="19">
                  <c:v>Sveits</c:v>
                </c:pt>
                <c:pt idx="20">
                  <c:v>Brasil</c:v>
                </c:pt>
                <c:pt idx="21">
                  <c:v>Fransk Polynesia</c:v>
                </c:pt>
                <c:pt idx="22">
                  <c:v>Island</c:v>
                </c:pt>
                <c:pt idx="23">
                  <c:v>New Zealand</c:v>
                </c:pt>
                <c:pt idx="24">
                  <c:v>Portugal</c:v>
                </c:pt>
                <c:pt idx="25">
                  <c:v>Sør-Afrika</c:v>
                </c:pt>
              </c:strCache>
            </c:strRef>
          </c:cat>
          <c:val>
            <c:numRef>
              <c:f>'[2]Fig 5'!$B$2:$B$27</c:f>
              <c:numCache>
                <c:formatCode>General</c:formatCode>
                <c:ptCount val="26"/>
                <c:pt idx="0">
                  <c:v>99</c:v>
                </c:pt>
                <c:pt idx="1">
                  <c:v>57</c:v>
                </c:pt>
                <c:pt idx="2">
                  <c:v>28</c:v>
                </c:pt>
                <c:pt idx="3">
                  <c:v>24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3-489A-A0E0-93CD2829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1202232656"/>
        <c:axId val="1202242256"/>
      </c:barChart>
      <c:catAx>
        <c:axId val="120223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2242256"/>
        <c:crosses val="autoZero"/>
        <c:auto val="1"/>
        <c:lblAlgn val="ctr"/>
        <c:lblOffset val="100"/>
        <c:noMultiLvlLbl val="0"/>
      </c:catAx>
      <c:valAx>
        <c:axId val="12022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223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21179872032867E-2"/>
          <c:y val="8.7431693989071038E-2"/>
          <c:w val="0.52898839068998571"/>
          <c:h val="0.82805731250806769"/>
        </c:manualLayout>
      </c:layout>
      <c:lineChart>
        <c:grouping val="standard"/>
        <c:varyColors val="0"/>
        <c:ser>
          <c:idx val="2"/>
          <c:order val="1"/>
          <c:tx>
            <c:strRef>
              <c:f>'Figur 4.1d'!$A$4</c:f>
              <c:strCache>
                <c:ptCount val="1"/>
                <c:pt idx="0">
                  <c:v>Forskningsbevilgninger gjennom Forskningsrådet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4.1d'!$B$4:$M$4</c:f>
              <c:numCache>
                <c:formatCode>#\ ##0.0</c:formatCode>
                <c:ptCount val="12"/>
                <c:pt idx="0">
                  <c:v>7.153248006677499</c:v>
                </c:pt>
                <c:pt idx="1">
                  <c:v>7.5576662067217875</c:v>
                </c:pt>
                <c:pt idx="2">
                  <c:v>7.8508540591998726</c:v>
                </c:pt>
                <c:pt idx="3">
                  <c:v>8.4371550995083968</c:v>
                </c:pt>
                <c:pt idx="4">
                  <c:v>8.4777285716353372</c:v>
                </c:pt>
                <c:pt idx="5">
                  <c:v>8.9462100047276891</c:v>
                </c:pt>
                <c:pt idx="6">
                  <c:v>8.8548549269417247</c:v>
                </c:pt>
                <c:pt idx="7">
                  <c:v>8.4893068107614038</c:v>
                </c:pt>
                <c:pt idx="8">
                  <c:v>8.3552019778415971</c:v>
                </c:pt>
                <c:pt idx="9">
                  <c:v>8.2983126569787764</c:v>
                </c:pt>
                <c:pt idx="10">
                  <c:v>7.9414501562500019</c:v>
                </c:pt>
                <c:pt idx="11">
                  <c:v>8.0364659992247152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D-4DA7-9194-1AB92844A801}"/>
            </c:ext>
          </c:extLst>
        </c:ser>
        <c:ser>
          <c:idx val="3"/>
          <c:order val="2"/>
          <c:tx>
            <c:strRef>
              <c:f>'Figur 4.1d'!$A$5</c:f>
              <c:strCache>
                <c:ptCount val="1"/>
                <c:pt idx="0">
                  <c:v>Andre "rene" forskningsbevilgninger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4.1d'!$B$5:$M$5</c:f>
              <c:numCache>
                <c:formatCode>#\ ##0.0</c:formatCode>
                <c:ptCount val="12"/>
                <c:pt idx="0">
                  <c:v>1.2529073645074997</c:v>
                </c:pt>
                <c:pt idx="1">
                  <c:v>1.4754037590499998</c:v>
                </c:pt>
                <c:pt idx="2">
                  <c:v>1.4666096</c:v>
                </c:pt>
                <c:pt idx="3">
                  <c:v>1.4480277886497064</c:v>
                </c:pt>
                <c:pt idx="4">
                  <c:v>1.390601900485684</c:v>
                </c:pt>
                <c:pt idx="5">
                  <c:v>1.3927709133403938</c:v>
                </c:pt>
                <c:pt idx="6">
                  <c:v>1.3864030049230369</c:v>
                </c:pt>
                <c:pt idx="7">
                  <c:v>1.426577029438002</c:v>
                </c:pt>
                <c:pt idx="8">
                  <c:v>1.5140428633975487</c:v>
                </c:pt>
                <c:pt idx="9">
                  <c:v>1.4382764657308009</c:v>
                </c:pt>
                <c:pt idx="10">
                  <c:v>1.2946805859374999</c:v>
                </c:pt>
                <c:pt idx="11">
                  <c:v>1.2300019009422709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D-4DA7-9194-1AB92844A801}"/>
            </c:ext>
          </c:extLst>
        </c:ser>
        <c:ser>
          <c:idx val="4"/>
          <c:order val="3"/>
          <c:tx>
            <c:strRef>
              <c:f>'Figur 4.1d'!$A$6</c:f>
              <c:strCache>
                <c:ptCount val="1"/>
                <c:pt idx="0">
                  <c:v>Bevilgninger til institusjoner der FoU er en kjerneaktivitet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4.1d'!$B$6:$M$6</c:f>
              <c:numCache>
                <c:formatCode>#\ ##0.0</c:formatCode>
                <c:ptCount val="12"/>
                <c:pt idx="0">
                  <c:v>9.9200138142173238</c:v>
                </c:pt>
                <c:pt idx="1">
                  <c:v>10.358517300481997</c:v>
                </c:pt>
                <c:pt idx="2">
                  <c:v>10.914893855999999</c:v>
                </c:pt>
                <c:pt idx="3">
                  <c:v>11.174000643835615</c:v>
                </c:pt>
                <c:pt idx="4">
                  <c:v>12.256212695842903</c:v>
                </c:pt>
                <c:pt idx="5">
                  <c:v>12.469273509683143</c:v>
                </c:pt>
                <c:pt idx="6">
                  <c:v>13.078839040531259</c:v>
                </c:pt>
                <c:pt idx="7">
                  <c:v>13.376008176497288</c:v>
                </c:pt>
                <c:pt idx="8">
                  <c:v>13.943271592011049</c:v>
                </c:pt>
                <c:pt idx="9">
                  <c:v>13.356104029449908</c:v>
                </c:pt>
                <c:pt idx="10">
                  <c:v>13.053235069114963</c:v>
                </c:pt>
                <c:pt idx="11">
                  <c:v>13.17809231959575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D-4DA7-9194-1AB92844A801}"/>
            </c:ext>
          </c:extLst>
        </c:ser>
        <c:ser>
          <c:idx val="5"/>
          <c:order val="4"/>
          <c:tx>
            <c:strRef>
              <c:f>'Figur 4.1d'!$A$7</c:f>
              <c:strCache>
                <c:ptCount val="1"/>
                <c:pt idx="0">
                  <c:v>Bevilgninger til investeringer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4.1d'!$B$7:$M$7</c:f>
              <c:numCache>
                <c:formatCode>#\ ##0.0</c:formatCode>
                <c:ptCount val="12"/>
                <c:pt idx="0">
                  <c:v>0.30434686957999996</c:v>
                </c:pt>
                <c:pt idx="1">
                  <c:v>0.80816550489999994</c:v>
                </c:pt>
                <c:pt idx="2">
                  <c:v>0.85593870000000016</c:v>
                </c:pt>
                <c:pt idx="3">
                  <c:v>1.0888910958904112</c:v>
                </c:pt>
                <c:pt idx="4">
                  <c:v>1.8606003065051691</c:v>
                </c:pt>
                <c:pt idx="5">
                  <c:v>0.87833873333310075</c:v>
                </c:pt>
                <c:pt idx="6">
                  <c:v>0.79925291659536479</c:v>
                </c:pt>
                <c:pt idx="7">
                  <c:v>0.91368867082961625</c:v>
                </c:pt>
                <c:pt idx="8">
                  <c:v>0.86207092819614706</c:v>
                </c:pt>
                <c:pt idx="9">
                  <c:v>0.7663212221304706</c:v>
                </c:pt>
                <c:pt idx="10">
                  <c:v>1.0368328125000001</c:v>
                </c:pt>
                <c:pt idx="11">
                  <c:v>1.7170182266817746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D-4DA7-9194-1AB92844A801}"/>
            </c:ext>
          </c:extLst>
        </c:ser>
        <c:ser>
          <c:idx val="6"/>
          <c:order val="5"/>
          <c:tx>
            <c:strRef>
              <c:f>'Figur 4.1d'!$A$8</c:f>
              <c:strCache>
                <c:ptCount val="1"/>
                <c:pt idx="0">
                  <c:v>Bundne forskningsbevilgninger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4.1d'!$B$8:$M$8</c:f>
              <c:numCache>
                <c:formatCode>#\ ##0.0</c:formatCode>
                <c:ptCount val="12"/>
                <c:pt idx="0">
                  <c:v>2.5796394583699995</c:v>
                </c:pt>
                <c:pt idx="1">
                  <c:v>2.2367977839999997</c:v>
                </c:pt>
                <c:pt idx="2">
                  <c:v>2.7962446500000002</c:v>
                </c:pt>
                <c:pt idx="3">
                  <c:v>3.0199414099804294</c:v>
                </c:pt>
                <c:pt idx="4">
                  <c:v>3.122395834333572</c:v>
                </c:pt>
                <c:pt idx="5">
                  <c:v>2.9703358715889738</c:v>
                </c:pt>
                <c:pt idx="6">
                  <c:v>2.8959399813641764</c:v>
                </c:pt>
                <c:pt idx="7">
                  <c:v>3.0124749776984836</c:v>
                </c:pt>
                <c:pt idx="8">
                  <c:v>3.2018744308231182</c:v>
                </c:pt>
                <c:pt idx="9">
                  <c:v>3.5061465730800982</c:v>
                </c:pt>
                <c:pt idx="10">
                  <c:v>3.6201158593749989</c:v>
                </c:pt>
                <c:pt idx="11">
                  <c:v>4.5230839992843492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9D-4DA7-9194-1AB92844A801}"/>
            </c:ext>
          </c:extLst>
        </c:ser>
        <c:ser>
          <c:idx val="7"/>
          <c:order val="6"/>
          <c:tx>
            <c:strRef>
              <c:f>'Figur 4.1d'!$A$9</c:f>
              <c:strCache>
                <c:ptCount val="1"/>
                <c:pt idx="0">
                  <c:v>Bevilgninger til institusjoner der FoU utgjør en mindre del av virksomheten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4.1d'!$B$9:$M$9</c:f>
              <c:numCache>
                <c:formatCode>#\ ##0.0</c:formatCode>
                <c:ptCount val="12"/>
                <c:pt idx="0">
                  <c:v>3.1952813157070001</c:v>
                </c:pt>
                <c:pt idx="1">
                  <c:v>3.2331657918559999</c:v>
                </c:pt>
                <c:pt idx="2">
                  <c:v>3.4306591879999995</c:v>
                </c:pt>
                <c:pt idx="3">
                  <c:v>3.5135067455968687</c:v>
                </c:pt>
                <c:pt idx="4">
                  <c:v>3.5808550437960553</c:v>
                </c:pt>
                <c:pt idx="5">
                  <c:v>3.6284632284506344</c:v>
                </c:pt>
                <c:pt idx="6">
                  <c:v>3.6590945231324219</c:v>
                </c:pt>
                <c:pt idx="7">
                  <c:v>3.7746708296164146</c:v>
                </c:pt>
                <c:pt idx="8">
                  <c:v>3.8664101225919429</c:v>
                </c:pt>
                <c:pt idx="9">
                  <c:v>3.7607201568951267</c:v>
                </c:pt>
                <c:pt idx="10">
                  <c:v>3.7832854218750001</c:v>
                </c:pt>
                <c:pt idx="11">
                  <c:v>3.8128399332061074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D-4DA7-9194-1AB92844A801}"/>
            </c:ext>
          </c:extLst>
        </c:ser>
        <c:ser>
          <c:idx val="0"/>
          <c:order val="7"/>
          <c:tx>
            <c:strRef>
              <c:f>'Figur 4.1d'!$A$10</c:f>
              <c:strCache>
                <c:ptCount val="1"/>
                <c:pt idx="0">
                  <c:v>Sammensatte poster med lav FoU-andel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4.1d'!$B$3:$M$3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 4.1d'!$B$10:$M$10</c:f>
              <c:numCache>
                <c:formatCode>#\ ##0.0</c:formatCode>
                <c:ptCount val="12"/>
                <c:pt idx="0">
                  <c:v>3.3583095445545754</c:v>
                </c:pt>
                <c:pt idx="1">
                  <c:v>3.4053560189285008</c:v>
                </c:pt>
                <c:pt idx="2">
                  <c:v>3.4540031080000002</c:v>
                </c:pt>
                <c:pt idx="3">
                  <c:v>3.5872547996124569</c:v>
                </c:pt>
                <c:pt idx="4">
                  <c:v>3.7342167577860175</c:v>
                </c:pt>
                <c:pt idx="5">
                  <c:v>3.8465055123590188</c:v>
                </c:pt>
                <c:pt idx="6">
                  <c:v>3.9151879953561921</c:v>
                </c:pt>
                <c:pt idx="7">
                  <c:v>3.9718813230966101</c:v>
                </c:pt>
                <c:pt idx="8">
                  <c:v>3.9590002355403153</c:v>
                </c:pt>
                <c:pt idx="9">
                  <c:v>3.911482951194591</c:v>
                </c:pt>
                <c:pt idx="10">
                  <c:v>3.6305350218222783</c:v>
                </c:pt>
                <c:pt idx="11">
                  <c:v>3.5260182937738569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D-4DA7-9194-1AB92844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961232"/>
        <c:axId val="548966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 4.1d'!$A$3</c15:sqref>
                        </c15:formulaRef>
                      </c:ext>
                    </c:extLst>
                    <c:strCache>
                      <c:ptCount val="1"/>
                      <c:pt idx="0">
                        <c:v>Bevilgningskategori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 4.1d'!$B$3:$M$3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  <c:pt idx="11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 4.1d'!$B$3:$I$3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AD9D-4DA7-9194-1AB92844A801}"/>
                  </c:ext>
                </c:extLst>
              </c15:ser>
            </c15:filteredLineSeries>
          </c:ext>
        </c:extLst>
      </c:lineChart>
      <c:catAx>
        <c:axId val="548961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b="1"/>
                  <a:t>Mrd. kroner</a:t>
                </a:r>
              </a:p>
            </c:rich>
          </c:tx>
          <c:layout>
            <c:manualLayout>
              <c:xMode val="edge"/>
              <c:yMode val="edge"/>
              <c:x val="8.5730366372425287E-3"/>
              <c:y val="8.360512313010054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8966152"/>
        <c:crosses val="autoZero"/>
        <c:auto val="1"/>
        <c:lblAlgn val="ctr"/>
        <c:lblOffset val="100"/>
        <c:noMultiLvlLbl val="0"/>
      </c:catAx>
      <c:valAx>
        <c:axId val="54896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896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5134303360033"/>
          <c:y val="5.9675573340217725E-2"/>
          <c:w val="0.33969257711193007"/>
          <c:h val="0.89481691837700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 priser, inkl.</a:t>
            </a:r>
            <a:r>
              <a:rPr lang="en-US" baseline="0"/>
              <a:t> grunnbevilgning</a:t>
            </a:r>
            <a:endParaRPr lang="en-US"/>
          </a:p>
        </c:rich>
      </c:tx>
      <c:layout>
        <c:manualLayout>
          <c:xMode val="edge"/>
          <c:yMode val="edge"/>
          <c:x val="0.29426902445275149"/>
          <c:y val="3.7313432835820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'F4.3a'!$B$2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'F4.3a'!$B$3:$B$12</c:f>
              <c:numCache>
                <c:formatCode>General</c:formatCode>
                <c:ptCount val="10"/>
                <c:pt idx="0">
                  <c:v>3062885988.1808496</c:v>
                </c:pt>
                <c:pt idx="1">
                  <c:v>3352042754.2000008</c:v>
                </c:pt>
                <c:pt idx="2">
                  <c:v>3372467783.4637961</c:v>
                </c:pt>
                <c:pt idx="3">
                  <c:v>3582115681.7051363</c:v>
                </c:pt>
                <c:pt idx="4">
                  <c:v>3532276427.6478376</c:v>
                </c:pt>
                <c:pt idx="5">
                  <c:v>3691151528.85847</c:v>
                </c:pt>
                <c:pt idx="6">
                  <c:v>3885210930.8071027</c:v>
                </c:pt>
                <c:pt idx="7">
                  <c:v>3984795607.2038164</c:v>
                </c:pt>
                <c:pt idx="8">
                  <c:v>3607020180.5396829</c:v>
                </c:pt>
                <c:pt idx="9">
                  <c:v>3660769924.8231401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A-4F15-864E-A2A1697C1726}"/>
            </c:ext>
          </c:extLst>
        </c:ser>
        <c:ser>
          <c:idx val="1"/>
          <c:order val="1"/>
          <c:tx>
            <c:strRef>
              <c:f>'F4.3a'!$C$2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'F4.3a'!$C$3:$C$12</c:f>
              <c:numCache>
                <c:formatCode>General</c:formatCode>
                <c:ptCount val="10"/>
                <c:pt idx="0">
                  <c:v>2525045710.4399791</c:v>
                </c:pt>
                <c:pt idx="1">
                  <c:v>2745705808.9700007</c:v>
                </c:pt>
                <c:pt idx="2">
                  <c:v>3098152879.3835621</c:v>
                </c:pt>
                <c:pt idx="3">
                  <c:v>3309374962.022934</c:v>
                </c:pt>
                <c:pt idx="4">
                  <c:v>3398029360.546813</c:v>
                </c:pt>
                <c:pt idx="5">
                  <c:v>3330264225.8813591</c:v>
                </c:pt>
                <c:pt idx="6">
                  <c:v>3225334468.6306548</c:v>
                </c:pt>
                <c:pt idx="7">
                  <c:v>3475332038.7985873</c:v>
                </c:pt>
                <c:pt idx="8">
                  <c:v>3440621993.9401827</c:v>
                </c:pt>
                <c:pt idx="9">
                  <c:v>3195480784.5034447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A-4F15-864E-A2A1697C1726}"/>
            </c:ext>
          </c:extLst>
        </c:ser>
        <c:ser>
          <c:idx val="2"/>
          <c:order val="2"/>
          <c:tx>
            <c:strRef>
              <c:f>'F4.3a'!$D$2</c:f>
              <c:strCache>
                <c:ptCount val="1"/>
                <c:pt idx="0">
                  <c:v>Næringsliv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'F4.3a'!$D$3:$D$12</c:f>
              <c:numCache>
                <c:formatCode>General</c:formatCode>
                <c:ptCount val="10"/>
                <c:pt idx="0">
                  <c:v>1198846153.96351</c:v>
                </c:pt>
                <c:pt idx="1">
                  <c:v>1154856046.6100001</c:v>
                </c:pt>
                <c:pt idx="2">
                  <c:v>1238035415.8512719</c:v>
                </c:pt>
                <c:pt idx="3">
                  <c:v>1341483732.2765691</c:v>
                </c:pt>
                <c:pt idx="4">
                  <c:v>1278158366.8585403</c:v>
                </c:pt>
                <c:pt idx="5">
                  <c:v>1234412424.4144397</c:v>
                </c:pt>
                <c:pt idx="6">
                  <c:v>1303982897.0801041</c:v>
                </c:pt>
                <c:pt idx="7">
                  <c:v>1778567441.6800423</c:v>
                </c:pt>
                <c:pt idx="8">
                  <c:v>1724183023.4926319</c:v>
                </c:pt>
                <c:pt idx="9">
                  <c:v>1417935493.0062401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3A-4F15-864E-A2A1697C1726}"/>
            </c:ext>
          </c:extLst>
        </c:ser>
        <c:ser>
          <c:idx val="3"/>
          <c:order val="3"/>
          <c:tx>
            <c:strRef>
              <c:f>'F4.3a'!$E$2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'F4.3a'!$E$3:$E$12</c:f>
              <c:numCache>
                <c:formatCode>General</c:formatCode>
                <c:ptCount val="10"/>
                <c:pt idx="0">
                  <c:v>165709678.60044</c:v>
                </c:pt>
                <c:pt idx="1">
                  <c:v>216364790.44999999</c:v>
                </c:pt>
                <c:pt idx="2">
                  <c:v>301429134.20743632</c:v>
                </c:pt>
                <c:pt idx="3">
                  <c:v>239223775.40046355</c:v>
                </c:pt>
                <c:pt idx="4">
                  <c:v>267547889.17657021</c:v>
                </c:pt>
                <c:pt idx="5">
                  <c:v>261416549.19286716</c:v>
                </c:pt>
                <c:pt idx="6">
                  <c:v>295367509.8932606</c:v>
                </c:pt>
                <c:pt idx="7">
                  <c:v>275439548.39476752</c:v>
                </c:pt>
                <c:pt idx="8">
                  <c:v>262107839.6991649</c:v>
                </c:pt>
                <c:pt idx="9">
                  <c:v>238036119.90194333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3A-4F15-864E-A2A1697C1726}"/>
            </c:ext>
          </c:extLst>
        </c:ser>
        <c:ser>
          <c:idx val="4"/>
          <c:order val="4"/>
          <c:tx>
            <c:strRef>
              <c:f>'F4.3a'!$F$2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'F4.3a'!$F$3:$F$12</c:f>
              <c:numCache>
                <c:formatCode>General</c:formatCode>
                <c:ptCount val="10"/>
                <c:pt idx="0">
                  <c:v>55589606.968999997</c:v>
                </c:pt>
                <c:pt idx="1">
                  <c:v>95023153.549999997</c:v>
                </c:pt>
                <c:pt idx="2">
                  <c:v>112846482.38747554</c:v>
                </c:pt>
                <c:pt idx="3">
                  <c:v>182437369.52885392</c:v>
                </c:pt>
                <c:pt idx="4">
                  <c:v>242033014.51734206</c:v>
                </c:pt>
                <c:pt idx="5">
                  <c:v>308175186.13516259</c:v>
                </c:pt>
                <c:pt idx="6">
                  <c:v>394165861.79410279</c:v>
                </c:pt>
                <c:pt idx="7">
                  <c:v>341624449.86712015</c:v>
                </c:pt>
                <c:pt idx="8">
                  <c:v>297643920.05445743</c:v>
                </c:pt>
                <c:pt idx="9">
                  <c:v>223253101.49719182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3A-4F15-864E-A2A1697C1726}"/>
            </c:ext>
          </c:extLst>
        </c:ser>
        <c:ser>
          <c:idx val="5"/>
          <c:order val="5"/>
          <c:tx>
            <c:strRef>
              <c:f>'F4.3a'!$G$2</c:f>
              <c:strCache>
                <c:ptCount val="1"/>
                <c:pt idx="0">
                  <c:v>Utlandet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'F4.3a'!$G$3:$G$12</c:f>
              <c:numCache>
                <c:formatCode>General</c:formatCode>
                <c:ptCount val="10"/>
                <c:pt idx="0">
                  <c:v>55313499.179510027</c:v>
                </c:pt>
                <c:pt idx="1">
                  <c:v>145207260.80000001</c:v>
                </c:pt>
                <c:pt idx="2">
                  <c:v>101667415.65557727</c:v>
                </c:pt>
                <c:pt idx="3">
                  <c:v>128442679.00113115</c:v>
                </c:pt>
                <c:pt idx="4">
                  <c:v>94646402.411707997</c:v>
                </c:pt>
                <c:pt idx="5">
                  <c:v>118148842.02787052</c:v>
                </c:pt>
                <c:pt idx="6">
                  <c:v>45933419.955826066</c:v>
                </c:pt>
                <c:pt idx="7">
                  <c:v>106959380.50642779</c:v>
                </c:pt>
                <c:pt idx="8">
                  <c:v>56319990.875871047</c:v>
                </c:pt>
                <c:pt idx="9">
                  <c:v>55147591.582001083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3A-4F15-864E-A2A1697C1726}"/>
            </c:ext>
          </c:extLst>
        </c:ser>
        <c:ser>
          <c:idx val="6"/>
          <c:order val="6"/>
          <c:tx>
            <c:strRef>
              <c:f>'F4.3a'!$H$2</c:f>
              <c:strCache>
                <c:ptCount val="1"/>
                <c:pt idx="0">
                  <c:v>Øvrige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'F4.3a'!$H$3:$H$12</c:f>
              <c:numCache>
                <c:formatCode>General</c:formatCode>
                <c:ptCount val="10"/>
                <c:pt idx="0">
                  <c:v>189243001.86453998</c:v>
                </c:pt>
                <c:pt idx="1">
                  <c:v>214420598.87</c:v>
                </c:pt>
                <c:pt idx="2">
                  <c:v>285752345.40117413</c:v>
                </c:pt>
                <c:pt idx="3">
                  <c:v>307199965.81583959</c:v>
                </c:pt>
                <c:pt idx="4">
                  <c:v>312365597.97380072</c:v>
                </c:pt>
                <c:pt idx="5">
                  <c:v>261432251.82673487</c:v>
                </c:pt>
                <c:pt idx="6">
                  <c:v>224058038.84167823</c:v>
                </c:pt>
                <c:pt idx="7">
                  <c:v>196673560.17771533</c:v>
                </c:pt>
                <c:pt idx="8">
                  <c:v>178288208.38581303</c:v>
                </c:pt>
                <c:pt idx="9">
                  <c:v>120183478.99302723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3A-4F15-864E-A2A1697C1726}"/>
            </c:ext>
          </c:extLst>
        </c:ser>
        <c:ser>
          <c:idx val="7"/>
          <c:order val="7"/>
          <c:tx>
            <c:strRef>
              <c:f>'F4.3a'!$I$2</c:f>
              <c:strCache>
                <c:ptCount val="1"/>
                <c:pt idx="0">
                  <c:v>ukjent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'F4.3a'!$I$3:$I$12</c:f>
              <c:numCache>
                <c:formatCode>General</c:formatCode>
                <c:ptCount val="10"/>
                <c:pt idx="0">
                  <c:v>14526296.242769999</c:v>
                </c:pt>
                <c:pt idx="1">
                  <c:v>13657659.969999999</c:v>
                </c:pt>
                <c:pt idx="2">
                  <c:v>14547461.937377691</c:v>
                </c:pt>
                <c:pt idx="3">
                  <c:v>12721208.438878531</c:v>
                </c:pt>
                <c:pt idx="4">
                  <c:v>7619848.6615346167</c:v>
                </c:pt>
                <c:pt idx="5">
                  <c:v>8784801.00307885</c:v>
                </c:pt>
                <c:pt idx="6">
                  <c:v>9427362.9782287311</c:v>
                </c:pt>
                <c:pt idx="7">
                  <c:v>18310775.104217369</c:v>
                </c:pt>
                <c:pt idx="8">
                  <c:v>33520746.500768837</c:v>
                </c:pt>
                <c:pt idx="9">
                  <c:v>32900835.462415569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3A-4F15-864E-A2A1697C1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823680"/>
        <c:axId val="2144846240"/>
      </c:lineChart>
      <c:catAx>
        <c:axId val="214482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44846240"/>
        <c:crosses val="autoZero"/>
        <c:auto val="1"/>
        <c:lblAlgn val="ctr"/>
        <c:lblOffset val="100"/>
        <c:noMultiLvlLbl val="0"/>
      </c:catAx>
      <c:valAx>
        <c:axId val="214484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4482368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priser,</a:t>
            </a:r>
            <a:r>
              <a:rPr lang="en-US" baseline="0"/>
              <a:t> inkl. grunnbevilgning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'F4.3a'!$B$15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'F4.3a'!$B$16:$B$25</c:f>
              <c:numCache>
                <c:formatCode>General</c:formatCode>
                <c:ptCount val="10"/>
                <c:pt idx="0">
                  <c:v>2982362208.5499997</c:v>
                </c:pt>
                <c:pt idx="1">
                  <c:v>3352042754.2000008</c:v>
                </c:pt>
                <c:pt idx="2">
                  <c:v>3446662074.6999998</c:v>
                </c:pt>
                <c:pt idx="3">
                  <c:v>3730479749.0099998</c:v>
                </c:pt>
                <c:pt idx="4">
                  <c:v>3788933540.3100009</c:v>
                </c:pt>
                <c:pt idx="5">
                  <c:v>4074173817.3399992</c:v>
                </c:pt>
                <c:pt idx="6">
                  <c:v>4356984241.3099995</c:v>
                </c:pt>
                <c:pt idx="7">
                  <c:v>4553565848.0699997</c:v>
                </c:pt>
                <c:pt idx="8">
                  <c:v>4369180720.4300003</c:v>
                </c:pt>
                <c:pt idx="9">
                  <c:v>4687042144.9800043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B-4C78-ADD5-A16656239BCF}"/>
            </c:ext>
          </c:extLst>
        </c:ser>
        <c:ser>
          <c:idx val="1"/>
          <c:order val="1"/>
          <c:tx>
            <c:strRef>
              <c:f>'F4.3a'!$C$15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'F4.3a'!$C$16:$C$25</c:f>
              <c:numCache>
                <c:formatCode>General</c:formatCode>
                <c:ptCount val="10"/>
                <c:pt idx="0">
                  <c:v>2458661840.7399993</c:v>
                </c:pt>
                <c:pt idx="1">
                  <c:v>2745705808.9700007</c:v>
                </c:pt>
                <c:pt idx="2">
                  <c:v>3166312242.7300005</c:v>
                </c:pt>
                <c:pt idx="3">
                  <c:v>3446442654.1999998</c:v>
                </c:pt>
                <c:pt idx="4">
                  <c:v>3644932008.8199992</c:v>
                </c:pt>
                <c:pt idx="5">
                  <c:v>3675838070.5400014</c:v>
                </c:pt>
                <c:pt idx="6">
                  <c:v>3616980314.0799999</c:v>
                </c:pt>
                <c:pt idx="7">
                  <c:v>3971383940.9899993</c:v>
                </c:pt>
                <c:pt idx="8">
                  <c:v>4167622727.2900028</c:v>
                </c:pt>
                <c:pt idx="9">
                  <c:v>4091312324.4599972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B-4C78-ADD5-A16656239BCF}"/>
            </c:ext>
          </c:extLst>
        </c:ser>
        <c:ser>
          <c:idx val="2"/>
          <c:order val="2"/>
          <c:tx>
            <c:strRef>
              <c:f>'F4.3a'!$D$15</c:f>
              <c:strCache>
                <c:ptCount val="1"/>
                <c:pt idx="0">
                  <c:v>Næringsliv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'F4.3a'!$D$16:$D$25</c:f>
              <c:numCache>
                <c:formatCode>General</c:formatCode>
                <c:ptCount val="10"/>
                <c:pt idx="0">
                  <c:v>1167328290.1300001</c:v>
                </c:pt>
                <c:pt idx="1">
                  <c:v>1154856046.6100001</c:v>
                </c:pt>
                <c:pt idx="2">
                  <c:v>1265272195</c:v>
                </c:pt>
                <c:pt idx="3">
                  <c:v>1397045305.5</c:v>
                </c:pt>
                <c:pt idx="4">
                  <c:v>1371030044</c:v>
                </c:pt>
                <c:pt idx="5">
                  <c:v>1362504557.1900001</c:v>
                </c:pt>
                <c:pt idx="6">
                  <c:v>1462322904.6500001</c:v>
                </c:pt>
                <c:pt idx="7">
                  <c:v>2032431461.8</c:v>
                </c:pt>
                <c:pt idx="8">
                  <c:v>2088501546.3399999</c:v>
                </c:pt>
                <c:pt idx="9">
                  <c:v>1815444169.1400003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B-4C78-ADD5-A16656239BCF}"/>
            </c:ext>
          </c:extLst>
        </c:ser>
        <c:ser>
          <c:idx val="3"/>
          <c:order val="3"/>
          <c:tx>
            <c:strRef>
              <c:f>'F4.3a'!$E$15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'F4.3a'!$E$16:$E$25</c:f>
              <c:numCache>
                <c:formatCode>General</c:formatCode>
                <c:ptCount val="10"/>
                <c:pt idx="0">
                  <c:v>161353143.72</c:v>
                </c:pt>
                <c:pt idx="1">
                  <c:v>216364790.44999999</c:v>
                </c:pt>
                <c:pt idx="2">
                  <c:v>308060575.15999997</c:v>
                </c:pt>
                <c:pt idx="3">
                  <c:v>249131945.72999996</c:v>
                </c:pt>
                <c:pt idx="4">
                  <c:v>286988063.27999997</c:v>
                </c:pt>
                <c:pt idx="5">
                  <c:v>288543142.11000001</c:v>
                </c:pt>
                <c:pt idx="6">
                  <c:v>331233389.62</c:v>
                </c:pt>
                <c:pt idx="7">
                  <c:v>314754442.74000001</c:v>
                </c:pt>
                <c:pt idx="8">
                  <c:v>317491021</c:v>
                </c:pt>
                <c:pt idx="9">
                  <c:v>304767944.69999999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9B-4C78-ADD5-A16656239BCF}"/>
            </c:ext>
          </c:extLst>
        </c:ser>
        <c:ser>
          <c:idx val="4"/>
          <c:order val="4"/>
          <c:tx>
            <c:strRef>
              <c:f>'F4.3a'!$F$15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'F4.3a'!$F$16:$F$25</c:f>
              <c:numCache>
                <c:formatCode>General</c:formatCode>
                <c:ptCount val="10"/>
                <c:pt idx="0">
                  <c:v>54128147</c:v>
                </c:pt>
                <c:pt idx="1">
                  <c:v>95023153.549999997</c:v>
                </c:pt>
                <c:pt idx="2">
                  <c:v>115329105</c:v>
                </c:pt>
                <c:pt idx="3">
                  <c:v>189993560.5</c:v>
                </c:pt>
                <c:pt idx="4">
                  <c:v>259619264.04999998</c:v>
                </c:pt>
                <c:pt idx="5">
                  <c:v>340153815.06</c:v>
                </c:pt>
                <c:pt idx="6">
                  <c:v>442028625.69999993</c:v>
                </c:pt>
                <c:pt idx="7">
                  <c:v>390386253.43000001</c:v>
                </c:pt>
                <c:pt idx="8">
                  <c:v>360535847.31</c:v>
                </c:pt>
                <c:pt idx="9">
                  <c:v>285840606.53999996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9B-4C78-ADD5-A16656239BCF}"/>
            </c:ext>
          </c:extLst>
        </c:ser>
        <c:ser>
          <c:idx val="5"/>
          <c:order val="5"/>
          <c:tx>
            <c:strRef>
              <c:f>'F4.3a'!$G$15</c:f>
              <c:strCache>
                <c:ptCount val="1"/>
                <c:pt idx="0">
                  <c:v>Utlandet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'F4.3a'!$G$16:$G$25</c:f>
              <c:numCache>
                <c:formatCode>General</c:formatCode>
                <c:ptCount val="10"/>
                <c:pt idx="0">
                  <c:v>53859298.130000032</c:v>
                </c:pt>
                <c:pt idx="1">
                  <c:v>145207260.80000001</c:v>
                </c:pt>
                <c:pt idx="2">
                  <c:v>103904098.79999998</c:v>
                </c:pt>
                <c:pt idx="3">
                  <c:v>133762517.88</c:v>
                </c:pt>
                <c:pt idx="4">
                  <c:v>101523461.12</c:v>
                </c:pt>
                <c:pt idx="5">
                  <c:v>130408875.11</c:v>
                </c:pt>
                <c:pt idx="6">
                  <c:v>51511022.299999997</c:v>
                </c:pt>
                <c:pt idx="7">
                  <c:v>122226239.49000001</c:v>
                </c:pt>
                <c:pt idx="8">
                  <c:v>68220360.849999994</c:v>
                </c:pt>
                <c:pt idx="9">
                  <c:v>70607847.86999999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9B-4C78-ADD5-A16656239BCF}"/>
            </c:ext>
          </c:extLst>
        </c:ser>
        <c:ser>
          <c:idx val="6"/>
          <c:order val="6"/>
          <c:tx>
            <c:strRef>
              <c:f>'F4.3a'!$H$15</c:f>
              <c:strCache>
                <c:ptCount val="1"/>
                <c:pt idx="0">
                  <c:v>Øvrige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'F4.3a'!$H$16:$H$25</c:f>
              <c:numCache>
                <c:formatCode>General</c:formatCode>
                <c:ptCount val="10"/>
                <c:pt idx="0">
                  <c:v>184267772.02000001</c:v>
                </c:pt>
                <c:pt idx="1">
                  <c:v>214420598.87</c:v>
                </c:pt>
                <c:pt idx="2">
                  <c:v>292038897</c:v>
                </c:pt>
                <c:pt idx="3">
                  <c:v>319923574</c:v>
                </c:pt>
                <c:pt idx="4">
                  <c:v>335062251</c:v>
                </c:pt>
                <c:pt idx="5">
                  <c:v>288560474.16999996</c:v>
                </c:pt>
                <c:pt idx="6">
                  <c:v>251264953.63</c:v>
                </c:pt>
                <c:pt idx="7">
                  <c:v>224745782.5</c:v>
                </c:pt>
                <c:pt idx="8">
                  <c:v>215960367.21999997</c:v>
                </c:pt>
                <c:pt idx="9">
                  <c:v>153876108.77999991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9B-4C78-ADD5-A16656239BCF}"/>
            </c:ext>
          </c:extLst>
        </c:ser>
        <c:ser>
          <c:idx val="7"/>
          <c:order val="7"/>
          <c:tx>
            <c:strRef>
              <c:f>'F4.3a'!$I$15</c:f>
              <c:strCache>
                <c:ptCount val="1"/>
                <c:pt idx="0">
                  <c:v>ukjent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'F4.3a'!$A$16:$A$25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'F4.3a'!$I$16:$I$25</c:f>
              <c:numCache>
                <c:formatCode>General</c:formatCode>
                <c:ptCount val="10"/>
                <c:pt idx="0">
                  <c:v>14144397.51</c:v>
                </c:pt>
                <c:pt idx="1">
                  <c:v>13657659.969999999</c:v>
                </c:pt>
                <c:pt idx="2">
                  <c:v>14867506.100000001</c:v>
                </c:pt>
                <c:pt idx="3">
                  <c:v>13248095.450000001</c:v>
                </c:pt>
                <c:pt idx="4">
                  <c:v>8173510.9799999995</c:v>
                </c:pt>
                <c:pt idx="5">
                  <c:v>9696379.5599999987</c:v>
                </c:pt>
                <c:pt idx="6">
                  <c:v>10572108.609999999</c:v>
                </c:pt>
                <c:pt idx="7">
                  <c:v>20924365.609999999</c:v>
                </c:pt>
                <c:pt idx="8">
                  <c:v>40603653.989999995</c:v>
                </c:pt>
                <c:pt idx="9">
                  <c:v>42124363.340000004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9B-4C78-ADD5-A1665623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256223"/>
        <c:axId val="1149990383"/>
      </c:lineChart>
      <c:catAx>
        <c:axId val="66825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49990383"/>
        <c:crosses val="autoZero"/>
        <c:auto val="1"/>
        <c:lblAlgn val="ctr"/>
        <c:lblOffset val="100"/>
        <c:noMultiLvlLbl val="0"/>
      </c:catAx>
      <c:valAx>
        <c:axId val="114999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825622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 priser, uten grunnbevilgning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'F4.3a'!$B$28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'F4.3a'!$B$29:$B$38</c:f>
              <c:numCache>
                <c:formatCode>General</c:formatCode>
                <c:ptCount val="10"/>
                <c:pt idx="0">
                  <c:v>2101290416.9393501</c:v>
                </c:pt>
                <c:pt idx="1">
                  <c:v>2205069685.1999998</c:v>
                </c:pt>
                <c:pt idx="2">
                  <c:v>2230434651.3698626</c:v>
                </c:pt>
                <c:pt idx="3">
                  <c:v>2328882305.6736102</c:v>
                </c:pt>
                <c:pt idx="4">
                  <c:v>2195791053.6263409</c:v>
                </c:pt>
                <c:pt idx="5">
                  <c:v>2173417417.2451615</c:v>
                </c:pt>
                <c:pt idx="6">
                  <c:v>2088455493.8925824</c:v>
                </c:pt>
                <c:pt idx="7">
                  <c:v>2289431808.2015181</c:v>
                </c:pt>
                <c:pt idx="8">
                  <c:v>2392845935.7735009</c:v>
                </c:pt>
                <c:pt idx="9">
                  <c:v>2320345469.943017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4-4E18-940F-428D440EDAFB}"/>
            </c:ext>
          </c:extLst>
        </c:ser>
        <c:ser>
          <c:idx val="1"/>
          <c:order val="1"/>
          <c:tx>
            <c:strRef>
              <c:f>'F4.3a'!$C$28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'F4.3a'!$C$29:$C$38</c:f>
              <c:numCache>
                <c:formatCode>General</c:formatCode>
                <c:ptCount val="10"/>
                <c:pt idx="0">
                  <c:v>2467069506.4399791</c:v>
                </c:pt>
                <c:pt idx="1">
                  <c:v>2721317725.9700007</c:v>
                </c:pt>
                <c:pt idx="2">
                  <c:v>3075149943.9628181</c:v>
                </c:pt>
                <c:pt idx="3">
                  <c:v>3286768285.3570805</c:v>
                </c:pt>
                <c:pt idx="4">
                  <c:v>3375559996.6602659</c:v>
                </c:pt>
                <c:pt idx="5">
                  <c:v>3308386433.9375019</c:v>
                </c:pt>
                <c:pt idx="6">
                  <c:v>3217886821.3827167</c:v>
                </c:pt>
                <c:pt idx="7">
                  <c:v>3452579609.3303256</c:v>
                </c:pt>
                <c:pt idx="8">
                  <c:v>3424523576.8635821</c:v>
                </c:pt>
                <c:pt idx="9">
                  <c:v>3195480784.5034447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4-4E18-940F-428D440EDAFB}"/>
            </c:ext>
          </c:extLst>
        </c:ser>
        <c:ser>
          <c:idx val="2"/>
          <c:order val="2"/>
          <c:tx>
            <c:strRef>
              <c:f>'F4.3a'!$D$28</c:f>
              <c:strCache>
                <c:ptCount val="1"/>
                <c:pt idx="0">
                  <c:v>Næringsliv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'F4.3a'!$D$29:$D$38</c:f>
              <c:numCache>
                <c:formatCode>General</c:formatCode>
                <c:ptCount val="10"/>
                <c:pt idx="0">
                  <c:v>1198846153.96351</c:v>
                </c:pt>
                <c:pt idx="1">
                  <c:v>1154856046.6100001</c:v>
                </c:pt>
                <c:pt idx="2">
                  <c:v>1238035415.8512719</c:v>
                </c:pt>
                <c:pt idx="3">
                  <c:v>1341483732.2765691</c:v>
                </c:pt>
                <c:pt idx="4">
                  <c:v>1278158366.8585403</c:v>
                </c:pt>
                <c:pt idx="5">
                  <c:v>1234412424.4144397</c:v>
                </c:pt>
                <c:pt idx="6">
                  <c:v>1303982897.0801041</c:v>
                </c:pt>
                <c:pt idx="7">
                  <c:v>1778567441.6800423</c:v>
                </c:pt>
                <c:pt idx="8">
                  <c:v>1724183023.4926319</c:v>
                </c:pt>
                <c:pt idx="9">
                  <c:v>1417935493.0062401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14-4E18-940F-428D440EDAFB}"/>
            </c:ext>
          </c:extLst>
        </c:ser>
        <c:ser>
          <c:idx val="3"/>
          <c:order val="3"/>
          <c:tx>
            <c:strRef>
              <c:f>'F4.3a'!$E$28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'F4.3a'!$E$29:$E$38</c:f>
              <c:numCache>
                <c:formatCode>General</c:formatCode>
                <c:ptCount val="10"/>
                <c:pt idx="0">
                  <c:v>165709678.60044</c:v>
                </c:pt>
                <c:pt idx="1">
                  <c:v>216364790.44999999</c:v>
                </c:pt>
                <c:pt idx="2">
                  <c:v>301429134.20743632</c:v>
                </c:pt>
                <c:pt idx="3">
                  <c:v>239223775.40046355</c:v>
                </c:pt>
                <c:pt idx="4">
                  <c:v>267547889.17657021</c:v>
                </c:pt>
                <c:pt idx="5">
                  <c:v>261416549.19286716</c:v>
                </c:pt>
                <c:pt idx="6">
                  <c:v>295367509.8932606</c:v>
                </c:pt>
                <c:pt idx="7">
                  <c:v>275439548.39476752</c:v>
                </c:pt>
                <c:pt idx="8">
                  <c:v>262107839.6991649</c:v>
                </c:pt>
                <c:pt idx="9">
                  <c:v>238036119.90194333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14-4E18-940F-428D440EDAFB}"/>
            </c:ext>
          </c:extLst>
        </c:ser>
        <c:ser>
          <c:idx val="4"/>
          <c:order val="4"/>
          <c:tx>
            <c:strRef>
              <c:f>'F4.3a'!$F$28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'F4.3a'!$F$29:$F$38</c:f>
              <c:numCache>
                <c:formatCode>General</c:formatCode>
                <c:ptCount val="10"/>
                <c:pt idx="0">
                  <c:v>55589606.968999997</c:v>
                </c:pt>
                <c:pt idx="1">
                  <c:v>95023153.549999997</c:v>
                </c:pt>
                <c:pt idx="2">
                  <c:v>112846482.38747554</c:v>
                </c:pt>
                <c:pt idx="3">
                  <c:v>182437369.52885392</c:v>
                </c:pt>
                <c:pt idx="4">
                  <c:v>242033014.51734206</c:v>
                </c:pt>
                <c:pt idx="5">
                  <c:v>308175186.13516259</c:v>
                </c:pt>
                <c:pt idx="6">
                  <c:v>394165861.79410279</c:v>
                </c:pt>
                <c:pt idx="7">
                  <c:v>341624449.86712015</c:v>
                </c:pt>
                <c:pt idx="8">
                  <c:v>297643920.05445743</c:v>
                </c:pt>
                <c:pt idx="9">
                  <c:v>223253101.49719182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14-4E18-940F-428D440EDAFB}"/>
            </c:ext>
          </c:extLst>
        </c:ser>
        <c:ser>
          <c:idx val="5"/>
          <c:order val="5"/>
          <c:tx>
            <c:strRef>
              <c:f>'F4.3a'!$G$28</c:f>
              <c:strCache>
                <c:ptCount val="1"/>
                <c:pt idx="0">
                  <c:v>Utlandet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'F4.3a'!$G$29:$G$38</c:f>
              <c:numCache>
                <c:formatCode>General</c:formatCode>
                <c:ptCount val="10"/>
                <c:pt idx="0">
                  <c:v>55313499.179510027</c:v>
                </c:pt>
                <c:pt idx="1">
                  <c:v>145207260.80000001</c:v>
                </c:pt>
                <c:pt idx="2">
                  <c:v>101667415.65557727</c:v>
                </c:pt>
                <c:pt idx="3">
                  <c:v>128442679.00113115</c:v>
                </c:pt>
                <c:pt idx="4">
                  <c:v>94646402.411707997</c:v>
                </c:pt>
                <c:pt idx="5">
                  <c:v>118148842.02787052</c:v>
                </c:pt>
                <c:pt idx="6">
                  <c:v>45933419.955826066</c:v>
                </c:pt>
                <c:pt idx="7">
                  <c:v>106959380.50642779</c:v>
                </c:pt>
                <c:pt idx="8">
                  <c:v>56319990.875871047</c:v>
                </c:pt>
                <c:pt idx="9">
                  <c:v>55147591.582001083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14-4E18-940F-428D440EDAFB}"/>
            </c:ext>
          </c:extLst>
        </c:ser>
        <c:ser>
          <c:idx val="6"/>
          <c:order val="6"/>
          <c:tx>
            <c:strRef>
              <c:f>'F4.3a'!$H$28</c:f>
              <c:strCache>
                <c:ptCount val="1"/>
                <c:pt idx="0">
                  <c:v>Øvrige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'F4.3a'!$H$29:$H$38</c:f>
              <c:numCache>
                <c:formatCode>General</c:formatCode>
                <c:ptCount val="10"/>
                <c:pt idx="0">
                  <c:v>189243001.86453995</c:v>
                </c:pt>
                <c:pt idx="1">
                  <c:v>214420598.87</c:v>
                </c:pt>
                <c:pt idx="2">
                  <c:v>285752345.40117413</c:v>
                </c:pt>
                <c:pt idx="3">
                  <c:v>307199965.81583959</c:v>
                </c:pt>
                <c:pt idx="4">
                  <c:v>312365597.97380072</c:v>
                </c:pt>
                <c:pt idx="5">
                  <c:v>261432251.82673487</c:v>
                </c:pt>
                <c:pt idx="6">
                  <c:v>224058038.84167823</c:v>
                </c:pt>
                <c:pt idx="7">
                  <c:v>196673560.17771533</c:v>
                </c:pt>
                <c:pt idx="8">
                  <c:v>178288208.38581303</c:v>
                </c:pt>
                <c:pt idx="9">
                  <c:v>120183478.99302728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14-4E18-940F-428D440EDAFB}"/>
            </c:ext>
          </c:extLst>
        </c:ser>
        <c:ser>
          <c:idx val="7"/>
          <c:order val="7"/>
          <c:tx>
            <c:strRef>
              <c:f>'F4.3a'!$I$28</c:f>
              <c:strCache>
                <c:ptCount val="1"/>
                <c:pt idx="0">
                  <c:v>ukjent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'F4.3a'!$A$29:$A$38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'F4.3a'!$I$29:$I$38</c:f>
              <c:numCache>
                <c:formatCode>General</c:formatCode>
                <c:ptCount val="10"/>
                <c:pt idx="0">
                  <c:v>14526296.242769999</c:v>
                </c:pt>
                <c:pt idx="1">
                  <c:v>13657659.969999999</c:v>
                </c:pt>
                <c:pt idx="2">
                  <c:v>14547461.937377691</c:v>
                </c:pt>
                <c:pt idx="3">
                  <c:v>12721208.438878531</c:v>
                </c:pt>
                <c:pt idx="4">
                  <c:v>7619848.6615346167</c:v>
                </c:pt>
                <c:pt idx="5">
                  <c:v>8784801.00307885</c:v>
                </c:pt>
                <c:pt idx="6">
                  <c:v>9427362.9782287311</c:v>
                </c:pt>
                <c:pt idx="7">
                  <c:v>18310775.104217369</c:v>
                </c:pt>
                <c:pt idx="8">
                  <c:v>33520746.500768837</c:v>
                </c:pt>
                <c:pt idx="9">
                  <c:v>32900835.462415569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14-4E18-940F-428D440E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600991"/>
        <c:axId val="637602911"/>
      </c:lineChart>
      <c:catAx>
        <c:axId val="63760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7602911"/>
        <c:crosses val="autoZero"/>
        <c:auto val="1"/>
        <c:lblAlgn val="ctr"/>
        <c:lblOffset val="100"/>
        <c:noMultiLvlLbl val="0"/>
      </c:catAx>
      <c:valAx>
        <c:axId val="63760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7600991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7777777777777776E-2"/>
                <c:y val="0.259675925925925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Løpende priser, uten grunnbevilgning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'F4.3a'!$B$41</c:f>
              <c:strCache>
                <c:ptCount val="1"/>
                <c:pt idx="0">
                  <c:v>Instituttsektor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'F4.3a'!$B$42:$B$51</c:f>
              <c:numCache>
                <c:formatCode>General</c:formatCode>
                <c:ptCount val="10"/>
                <c:pt idx="0">
                  <c:v>2046047144.0500002</c:v>
                </c:pt>
                <c:pt idx="1">
                  <c:v>2205069685.1999998</c:v>
                </c:pt>
                <c:pt idx="2">
                  <c:v>2279504213.6999998</c:v>
                </c:pt>
                <c:pt idx="3">
                  <c:v>2425339953.0099998</c:v>
                </c:pt>
                <c:pt idx="4">
                  <c:v>2355338417.3099999</c:v>
                </c:pt>
                <c:pt idx="5">
                  <c:v>2398947934.3400006</c:v>
                </c:pt>
                <c:pt idx="6">
                  <c:v>2342052423.3099995</c:v>
                </c:pt>
                <c:pt idx="7">
                  <c:v>2616214110.0700002</c:v>
                </c:pt>
                <c:pt idx="8">
                  <c:v>2898452408.4300013</c:v>
                </c:pt>
                <c:pt idx="9">
                  <c:v>2970838712.0400023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AA-4612-BA6D-3566FAF16F16}"/>
            </c:ext>
          </c:extLst>
        </c:ser>
        <c:ser>
          <c:idx val="1"/>
          <c:order val="1"/>
          <c:tx>
            <c:strRef>
              <c:f>'F4.3a'!$C$41</c:f>
              <c:strCache>
                <c:ptCount val="1"/>
                <c:pt idx="0">
                  <c:v>UoH-sektor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'F4.3a'!$C$42:$C$51</c:f>
              <c:numCache>
                <c:formatCode>General</c:formatCode>
                <c:ptCount val="10"/>
                <c:pt idx="0">
                  <c:v>2402209840.7399993</c:v>
                </c:pt>
                <c:pt idx="1">
                  <c:v>2721317725.9700007</c:v>
                </c:pt>
                <c:pt idx="2">
                  <c:v>3142803242.7300005</c:v>
                </c:pt>
                <c:pt idx="3">
                  <c:v>3422899654.1999998</c:v>
                </c:pt>
                <c:pt idx="4">
                  <c:v>3620830008.8199992</c:v>
                </c:pt>
                <c:pt idx="5">
                  <c:v>3651690070.5400014</c:v>
                </c:pt>
                <c:pt idx="6">
                  <c:v>3608628314.0799999</c:v>
                </c:pt>
                <c:pt idx="7">
                  <c:v>3945383940.9899993</c:v>
                </c:pt>
                <c:pt idx="8">
                  <c:v>4148122727.2900028</c:v>
                </c:pt>
                <c:pt idx="9">
                  <c:v>4091312324.4599972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612-BA6D-3566FAF16F16}"/>
            </c:ext>
          </c:extLst>
        </c:ser>
        <c:ser>
          <c:idx val="2"/>
          <c:order val="2"/>
          <c:tx>
            <c:strRef>
              <c:f>'F4.3a'!$D$41</c:f>
              <c:strCache>
                <c:ptCount val="1"/>
                <c:pt idx="0">
                  <c:v>Næringsliv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'F4.3a'!$D$42:$D$51</c:f>
              <c:numCache>
                <c:formatCode>General</c:formatCode>
                <c:ptCount val="10"/>
                <c:pt idx="0">
                  <c:v>1167328290.1300001</c:v>
                </c:pt>
                <c:pt idx="1">
                  <c:v>1154856046.6100001</c:v>
                </c:pt>
                <c:pt idx="2">
                  <c:v>1265272195</c:v>
                </c:pt>
                <c:pt idx="3">
                  <c:v>1397045305.5</c:v>
                </c:pt>
                <c:pt idx="4">
                  <c:v>1371030044</c:v>
                </c:pt>
                <c:pt idx="5">
                  <c:v>1362504557.1900001</c:v>
                </c:pt>
                <c:pt idx="6">
                  <c:v>1462322904.6500001</c:v>
                </c:pt>
                <c:pt idx="7">
                  <c:v>2032431461.8</c:v>
                </c:pt>
                <c:pt idx="8">
                  <c:v>2088501546.3399999</c:v>
                </c:pt>
                <c:pt idx="9">
                  <c:v>1815444169.1400003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AA-4612-BA6D-3566FAF16F16}"/>
            </c:ext>
          </c:extLst>
        </c:ser>
        <c:ser>
          <c:idx val="3"/>
          <c:order val="3"/>
          <c:tx>
            <c:strRef>
              <c:f>'F4.3a'!$E$41</c:f>
              <c:strCache>
                <c:ptCount val="1"/>
                <c:pt idx="0">
                  <c:v>Helseforetak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'F4.3a'!$E$42:$E$51</c:f>
              <c:numCache>
                <c:formatCode>General</c:formatCode>
                <c:ptCount val="10"/>
                <c:pt idx="0">
                  <c:v>161353143.72</c:v>
                </c:pt>
                <c:pt idx="1">
                  <c:v>216364790.44999999</c:v>
                </c:pt>
                <c:pt idx="2">
                  <c:v>308060575.15999997</c:v>
                </c:pt>
                <c:pt idx="3">
                  <c:v>249131945.72999996</c:v>
                </c:pt>
                <c:pt idx="4">
                  <c:v>286988063.27999997</c:v>
                </c:pt>
                <c:pt idx="5">
                  <c:v>288543142.11000001</c:v>
                </c:pt>
                <c:pt idx="6">
                  <c:v>331233389.62</c:v>
                </c:pt>
                <c:pt idx="7">
                  <c:v>314754442.74000001</c:v>
                </c:pt>
                <c:pt idx="8">
                  <c:v>317491021</c:v>
                </c:pt>
                <c:pt idx="9">
                  <c:v>304767944.69999999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AA-4612-BA6D-3566FAF16F16}"/>
            </c:ext>
          </c:extLst>
        </c:ser>
        <c:ser>
          <c:idx val="4"/>
          <c:order val="4"/>
          <c:tx>
            <c:strRef>
              <c:f>'F4.3a'!$F$41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'F4.3a'!$F$42:$F$51</c:f>
              <c:numCache>
                <c:formatCode>General</c:formatCode>
                <c:ptCount val="10"/>
                <c:pt idx="0">
                  <c:v>54128147</c:v>
                </c:pt>
                <c:pt idx="1">
                  <c:v>95023153.549999997</c:v>
                </c:pt>
                <c:pt idx="2">
                  <c:v>115329105</c:v>
                </c:pt>
                <c:pt idx="3">
                  <c:v>189993560.5</c:v>
                </c:pt>
                <c:pt idx="4">
                  <c:v>259619264.04999998</c:v>
                </c:pt>
                <c:pt idx="5">
                  <c:v>340153815.06</c:v>
                </c:pt>
                <c:pt idx="6">
                  <c:v>442028625.69999993</c:v>
                </c:pt>
                <c:pt idx="7">
                  <c:v>390386253.43000001</c:v>
                </c:pt>
                <c:pt idx="8">
                  <c:v>360535847.31</c:v>
                </c:pt>
                <c:pt idx="9">
                  <c:v>285840606.53999996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AA-4612-BA6D-3566FAF16F16}"/>
            </c:ext>
          </c:extLst>
        </c:ser>
        <c:ser>
          <c:idx val="5"/>
          <c:order val="5"/>
          <c:tx>
            <c:strRef>
              <c:f>'F4.3a'!$G$41</c:f>
              <c:strCache>
                <c:ptCount val="1"/>
                <c:pt idx="0">
                  <c:v>Utlandet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'F4.3a'!$G$42:$G$51</c:f>
              <c:numCache>
                <c:formatCode>General</c:formatCode>
                <c:ptCount val="10"/>
                <c:pt idx="0">
                  <c:v>53859298.130000032</c:v>
                </c:pt>
                <c:pt idx="1">
                  <c:v>145207260.80000001</c:v>
                </c:pt>
                <c:pt idx="2">
                  <c:v>103904098.79999998</c:v>
                </c:pt>
                <c:pt idx="3">
                  <c:v>133762517.88</c:v>
                </c:pt>
                <c:pt idx="4">
                  <c:v>101523461.12</c:v>
                </c:pt>
                <c:pt idx="5">
                  <c:v>130408875.11</c:v>
                </c:pt>
                <c:pt idx="6">
                  <c:v>51511022.299999997</c:v>
                </c:pt>
                <c:pt idx="7">
                  <c:v>122226239.49000001</c:v>
                </c:pt>
                <c:pt idx="8">
                  <c:v>68220360.849999994</c:v>
                </c:pt>
                <c:pt idx="9">
                  <c:v>70607847.86999999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AA-4612-BA6D-3566FAF16F16}"/>
            </c:ext>
          </c:extLst>
        </c:ser>
        <c:ser>
          <c:idx val="6"/>
          <c:order val="6"/>
          <c:tx>
            <c:strRef>
              <c:f>'F4.3a'!$H$41</c:f>
              <c:strCache>
                <c:ptCount val="1"/>
                <c:pt idx="0">
                  <c:v>Øvrige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'F4.3a'!$H$42:$H$51</c:f>
              <c:numCache>
                <c:formatCode>General</c:formatCode>
                <c:ptCount val="10"/>
                <c:pt idx="0">
                  <c:v>184267772.01999998</c:v>
                </c:pt>
                <c:pt idx="1">
                  <c:v>214420598.87</c:v>
                </c:pt>
                <c:pt idx="2">
                  <c:v>292038897</c:v>
                </c:pt>
                <c:pt idx="3">
                  <c:v>319923574</c:v>
                </c:pt>
                <c:pt idx="4">
                  <c:v>335062251</c:v>
                </c:pt>
                <c:pt idx="5">
                  <c:v>288560474.16999996</c:v>
                </c:pt>
                <c:pt idx="6">
                  <c:v>251264953.63</c:v>
                </c:pt>
                <c:pt idx="7">
                  <c:v>224745782.5</c:v>
                </c:pt>
                <c:pt idx="8">
                  <c:v>215960367.21999997</c:v>
                </c:pt>
                <c:pt idx="9">
                  <c:v>153876108.77999997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AA-4612-BA6D-3566FAF16F16}"/>
            </c:ext>
          </c:extLst>
        </c:ser>
        <c:ser>
          <c:idx val="7"/>
          <c:order val="7"/>
          <c:tx>
            <c:strRef>
              <c:f>'F4.3a'!$I$41</c:f>
              <c:strCache>
                <c:ptCount val="1"/>
                <c:pt idx="0">
                  <c:v>ukjent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'F4.3a'!$A$42:$A$51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'F4.3a'!$I$42:$I$51</c:f>
              <c:numCache>
                <c:formatCode>General</c:formatCode>
                <c:ptCount val="10"/>
                <c:pt idx="0">
                  <c:v>14144397.51</c:v>
                </c:pt>
                <c:pt idx="1">
                  <c:v>13657659.969999999</c:v>
                </c:pt>
                <c:pt idx="2">
                  <c:v>14867506.100000001</c:v>
                </c:pt>
                <c:pt idx="3">
                  <c:v>13248095.450000001</c:v>
                </c:pt>
                <c:pt idx="4">
                  <c:v>8173510.9799999995</c:v>
                </c:pt>
                <c:pt idx="5">
                  <c:v>9696379.5599999987</c:v>
                </c:pt>
                <c:pt idx="6">
                  <c:v>10572108.609999999</c:v>
                </c:pt>
                <c:pt idx="7">
                  <c:v>20924365.609999999</c:v>
                </c:pt>
                <c:pt idx="8">
                  <c:v>40603653.989999995</c:v>
                </c:pt>
                <c:pt idx="9">
                  <c:v>42124363.340000004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AA-4612-BA6D-3566FAF16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982703"/>
        <c:axId val="1149995183"/>
      </c:lineChart>
      <c:catAx>
        <c:axId val="11499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49995183"/>
        <c:crosses val="autoZero"/>
        <c:auto val="1"/>
        <c:lblAlgn val="ctr"/>
        <c:lblOffset val="100"/>
        <c:noMultiLvlLbl val="0"/>
      </c:catAx>
      <c:valAx>
        <c:axId val="114999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49982703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Faste priser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'F4.3b'!$B$2</c:f>
              <c:strCache>
                <c:ptCount val="1"/>
                <c:pt idx="0">
                  <c:v>Humaniora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'F4.3b'!$B$3:$B$12</c:f>
              <c:numCache>
                <c:formatCode>General</c:formatCode>
                <c:ptCount val="10"/>
                <c:pt idx="0">
                  <c:v>245832833.7933</c:v>
                </c:pt>
                <c:pt idx="1">
                  <c:v>254575962.37000003</c:v>
                </c:pt>
                <c:pt idx="2">
                  <c:v>256056507.84735808</c:v>
                </c:pt>
                <c:pt idx="3">
                  <c:v>254947065.54908791</c:v>
                </c:pt>
                <c:pt idx="4">
                  <c:v>258611939.53307909</c:v>
                </c:pt>
                <c:pt idx="5">
                  <c:v>266319091.54057032</c:v>
                </c:pt>
                <c:pt idx="6">
                  <c:v>266737551.53015095</c:v>
                </c:pt>
                <c:pt idx="7">
                  <c:v>307795204.92785472</c:v>
                </c:pt>
                <c:pt idx="8">
                  <c:v>361088158.54711103</c:v>
                </c:pt>
                <c:pt idx="9">
                  <c:v>349125224.06504613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F-4281-AEF4-25CDC873CE91}"/>
            </c:ext>
          </c:extLst>
        </c:ser>
        <c:ser>
          <c:idx val="1"/>
          <c:order val="1"/>
          <c:tx>
            <c:strRef>
              <c:f>'F4.3b'!$C$2</c:f>
              <c:strCache>
                <c:ptCount val="1"/>
                <c:pt idx="0">
                  <c:v>Samfunnsvitenskap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'F4.3b'!$C$3:$C$12</c:f>
              <c:numCache>
                <c:formatCode>General</c:formatCode>
                <c:ptCount val="10"/>
                <c:pt idx="0">
                  <c:v>1194369042.7485697</c:v>
                </c:pt>
                <c:pt idx="1">
                  <c:v>1243811875.0799999</c:v>
                </c:pt>
                <c:pt idx="2">
                  <c:v>1238733713.1311154</c:v>
                </c:pt>
                <c:pt idx="3">
                  <c:v>1326677366.7922008</c:v>
                </c:pt>
                <c:pt idx="4">
                  <c:v>1352972873.6921754</c:v>
                </c:pt>
                <c:pt idx="5">
                  <c:v>1420953915.7441733</c:v>
                </c:pt>
                <c:pt idx="6">
                  <c:v>1464436585.7548406</c:v>
                </c:pt>
                <c:pt idx="7">
                  <c:v>1751493059.7005594</c:v>
                </c:pt>
                <c:pt idx="8">
                  <c:v>1807067418.0502002</c:v>
                </c:pt>
                <c:pt idx="9">
                  <c:v>1592219960.0500846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F-4281-AEF4-25CDC873CE91}"/>
            </c:ext>
          </c:extLst>
        </c:ser>
        <c:ser>
          <c:idx val="2"/>
          <c:order val="2"/>
          <c:tx>
            <c:strRef>
              <c:f>'F4.3b'!$D$2</c:f>
              <c:strCache>
                <c:ptCount val="1"/>
                <c:pt idx="0">
                  <c:v>Matematikk og naturvitenskap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'F4.3b'!$D$3:$D$12</c:f>
              <c:numCache>
                <c:formatCode>General</c:formatCode>
                <c:ptCount val="10"/>
                <c:pt idx="0">
                  <c:v>1474393311.5376401</c:v>
                </c:pt>
                <c:pt idx="1">
                  <c:v>1602566709.8699999</c:v>
                </c:pt>
                <c:pt idx="2">
                  <c:v>1813668447.1135023</c:v>
                </c:pt>
                <c:pt idx="3">
                  <c:v>1933823225.1699126</c:v>
                </c:pt>
                <c:pt idx="4">
                  <c:v>1911292090.6272917</c:v>
                </c:pt>
                <c:pt idx="5">
                  <c:v>2060682498.539649</c:v>
                </c:pt>
                <c:pt idx="6">
                  <c:v>2072413420.6964042</c:v>
                </c:pt>
                <c:pt idx="7">
                  <c:v>2217950344.9494643</c:v>
                </c:pt>
                <c:pt idx="8">
                  <c:v>2226018206.685492</c:v>
                </c:pt>
                <c:pt idx="9">
                  <c:v>2277646066.7053552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F-4281-AEF4-25CDC873CE91}"/>
            </c:ext>
          </c:extLst>
        </c:ser>
        <c:ser>
          <c:idx val="3"/>
          <c:order val="3"/>
          <c:tx>
            <c:strRef>
              <c:f>'F4.3b'!$E$2</c:f>
              <c:strCache>
                <c:ptCount val="1"/>
                <c:pt idx="0">
                  <c:v>Teknologi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'F4.3b'!$E$3:$E$12</c:f>
              <c:numCache>
                <c:formatCode>General</c:formatCode>
                <c:ptCount val="10"/>
                <c:pt idx="0">
                  <c:v>2615924949.7137899</c:v>
                </c:pt>
                <c:pt idx="1">
                  <c:v>2938991638.6700001</c:v>
                </c:pt>
                <c:pt idx="2">
                  <c:v>3302927251.3502932</c:v>
                </c:pt>
                <c:pt idx="3">
                  <c:v>3603166402.7892742</c:v>
                </c:pt>
                <c:pt idx="4">
                  <c:v>3586182295.3420095</c:v>
                </c:pt>
                <c:pt idx="5">
                  <c:v>3493222100.1580162</c:v>
                </c:pt>
                <c:pt idx="6">
                  <c:v>3546341359.4951386</c:v>
                </c:pt>
                <c:pt idx="7">
                  <c:v>3973612006.4517016</c:v>
                </c:pt>
                <c:pt idx="8">
                  <c:v>3381492865.105485</c:v>
                </c:pt>
                <c:pt idx="9">
                  <c:v>3178080824.8905997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F-4281-AEF4-25CDC873CE91}"/>
            </c:ext>
          </c:extLst>
        </c:ser>
        <c:ser>
          <c:idx val="4"/>
          <c:order val="4"/>
          <c:tx>
            <c:strRef>
              <c:f>'F4.3b'!$F$2</c:f>
              <c:strCache>
                <c:ptCount val="1"/>
                <c:pt idx="0">
                  <c:v>Medisin og helsefag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'F4.3b'!$F$3:$F$12</c:f>
              <c:numCache>
                <c:formatCode>General</c:formatCode>
                <c:ptCount val="10"/>
                <c:pt idx="0">
                  <c:v>813672382.57564986</c:v>
                </c:pt>
                <c:pt idx="1">
                  <c:v>882795048.42000008</c:v>
                </c:pt>
                <c:pt idx="2">
                  <c:v>868605714.04109561</c:v>
                </c:pt>
                <c:pt idx="3">
                  <c:v>868979187.43482447</c:v>
                </c:pt>
                <c:pt idx="4">
                  <c:v>992957564.08639753</c:v>
                </c:pt>
                <c:pt idx="5">
                  <c:v>997035887.86583972</c:v>
                </c:pt>
                <c:pt idx="6">
                  <c:v>1153044444.7217538</c:v>
                </c:pt>
                <c:pt idx="7">
                  <c:v>1042456938.8578289</c:v>
                </c:pt>
                <c:pt idx="8">
                  <c:v>1023277592.5165256</c:v>
                </c:pt>
                <c:pt idx="9">
                  <c:v>895428199.14105976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DF-4281-AEF4-25CDC873CE91}"/>
            </c:ext>
          </c:extLst>
        </c:ser>
        <c:ser>
          <c:idx val="5"/>
          <c:order val="5"/>
          <c:tx>
            <c:strRef>
              <c:f>'F4.3b'!$G$2</c:f>
              <c:strCache>
                <c:ptCount val="1"/>
                <c:pt idx="0">
                  <c:v>Landbruks- og fiskerifag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'F4.3b'!$G$3:$G$12</c:f>
              <c:numCache>
                <c:formatCode>General</c:formatCode>
                <c:ptCount val="10"/>
                <c:pt idx="0">
                  <c:v>802828832.93053997</c:v>
                </c:pt>
                <c:pt idx="1">
                  <c:v>846811748</c:v>
                </c:pt>
                <c:pt idx="2">
                  <c:v>876744808.32681012</c:v>
                </c:pt>
                <c:pt idx="3">
                  <c:v>939432841.3086772</c:v>
                </c:pt>
                <c:pt idx="4">
                  <c:v>888746661.27832007</c:v>
                </c:pt>
                <c:pt idx="5">
                  <c:v>871652170.20118487</c:v>
                </c:pt>
                <c:pt idx="6">
                  <c:v>786262931.99045885</c:v>
                </c:pt>
                <c:pt idx="7">
                  <c:v>754477330.041587</c:v>
                </c:pt>
                <c:pt idx="8">
                  <c:v>679870892.10067022</c:v>
                </c:pt>
                <c:pt idx="9">
                  <c:v>572184812.54479599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DF-4281-AEF4-25CDC873CE91}"/>
            </c:ext>
          </c:extLst>
        </c:ser>
        <c:ser>
          <c:idx val="6"/>
          <c:order val="6"/>
          <c:tx>
            <c:strRef>
              <c:f>'F4.3b'!$H$2</c:f>
              <c:strCache>
                <c:ptCount val="1"/>
                <c:pt idx="0">
                  <c:v>Annet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'F4.3b'!$A$3:$A$12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'F4.3b'!$H$3:$H$12</c:f>
              <c:numCache>
                <c:formatCode>General</c:formatCode>
                <c:ptCount val="10"/>
                <c:pt idx="0">
                  <c:v>120138582.14111</c:v>
                </c:pt>
                <c:pt idx="1">
                  <c:v>167725091.00999999</c:v>
                </c:pt>
                <c:pt idx="2">
                  <c:v>168162476.4774951</c:v>
                </c:pt>
                <c:pt idx="3">
                  <c:v>175973285.14583001</c:v>
                </c:pt>
                <c:pt idx="4">
                  <c:v>141913483.23487318</c:v>
                </c:pt>
                <c:pt idx="5">
                  <c:v>103920145.29054749</c:v>
                </c:pt>
                <c:pt idx="6">
                  <c:v>94244195.792210117</c:v>
                </c:pt>
                <c:pt idx="7">
                  <c:v>129917916.80369945</c:v>
                </c:pt>
                <c:pt idx="8">
                  <c:v>120890770.48308708</c:v>
                </c:pt>
                <c:pt idx="9">
                  <c:v>79022242.372462556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DF-4281-AEF4-25CDC873C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078927"/>
        <c:axId val="963079407"/>
      </c:lineChart>
      <c:catAx>
        <c:axId val="96307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3079407"/>
        <c:crosses val="autoZero"/>
        <c:auto val="1"/>
        <c:lblAlgn val="ctr"/>
        <c:lblOffset val="100"/>
        <c:noMultiLvlLbl val="0"/>
      </c:catAx>
      <c:valAx>
        <c:axId val="9630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3078927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Mrd. kr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703FE5E4-14AA-4600-B041-66AFB2D89671}">
          <cx:tx>
            <cx:txData>
              <cx:f>_xlchart.v1.1</cx:f>
              <cx:v>Milliarder kroner</cx:v>
            </cx:txData>
          </cx:tx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1" value="0"/>
          </cx:dataLabels>
          <cx:dataId val="0"/>
          <cx:layoutPr>
            <cx:parentLabelLayout val="banner"/>
          </cx:layoutPr>
        </cx:series>
      </cx:plotAreaRegion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2"/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2"/>
    </cs:fontRef>
    <cs:defRPr sz="9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2</xdr:row>
      <xdr:rowOff>205740</xdr:rowOff>
    </xdr:from>
    <xdr:to>
      <xdr:col>10</xdr:col>
      <xdr:colOff>205740</xdr:colOff>
      <xdr:row>18</xdr:row>
      <xdr:rowOff>156210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5DDDA498-B4AE-B0B4-63A7-CD228AB901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46220" y="599440"/>
              <a:ext cx="5113020" cy="32969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234950</xdr:colOff>
      <xdr:row>0</xdr:row>
      <xdr:rowOff>31750</xdr:rowOff>
    </xdr:from>
    <xdr:to>
      <xdr:col>15</xdr:col>
      <xdr:colOff>63499</xdr:colOff>
      <xdr:row>23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0D6740-DF26-4268-9C70-E0A22BF5A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234949</xdr:colOff>
      <xdr:row>14</xdr:row>
      <xdr:rowOff>133350</xdr:rowOff>
    </xdr:from>
    <xdr:to>
      <xdr:col>15</xdr:col>
      <xdr:colOff>98424</xdr:colOff>
      <xdr:row>41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1683B3-2361-4FFA-ABCF-3CB981871E4C}"/>
            </a:ext>
            <a:ext uri="{147F2762-F138-4A5C-976F-8EAC2B608ADB}">
              <a16:predDERef xmlns:a16="http://schemas.microsoft.com/office/drawing/2014/main" pred="{A90D6740-DF26-4268-9C70-E0A22BF5A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260350</xdr:colOff>
      <xdr:row>0</xdr:row>
      <xdr:rowOff>6350</xdr:rowOff>
    </xdr:from>
    <xdr:to>
      <xdr:col>19</xdr:col>
      <xdr:colOff>577849</xdr:colOff>
      <xdr:row>17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C431C5-F988-4E2C-B312-700B228C5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107950</xdr:colOff>
      <xdr:row>16</xdr:row>
      <xdr:rowOff>114300</xdr:rowOff>
    </xdr:from>
    <xdr:to>
      <xdr:col>20</xdr:col>
      <xdr:colOff>126999</xdr:colOff>
      <xdr:row>34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034D6A-89DF-47A4-878F-F26654ECADD5}"/>
            </a:ext>
            <a:ext uri="{147F2762-F138-4A5C-976F-8EAC2B608ADB}">
              <a16:predDERef xmlns:a16="http://schemas.microsoft.com/office/drawing/2014/main" pred="{E3C431C5-F988-4E2C-B312-700B228C5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443865</xdr:colOff>
      <xdr:row>2</xdr:row>
      <xdr:rowOff>114300</xdr:rowOff>
    </xdr:from>
    <xdr:to>
      <xdr:col>18</xdr:col>
      <xdr:colOff>139065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5374FF-6986-4538-AA54-8F036A760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434975</xdr:colOff>
      <xdr:row>19</xdr:row>
      <xdr:rowOff>95250</xdr:rowOff>
    </xdr:from>
    <xdr:to>
      <xdr:col>18</xdr:col>
      <xdr:colOff>158750</xdr:colOff>
      <xdr:row>36</xdr:row>
      <xdr:rowOff>42545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D94212-266F-48D7-86B0-4EA393942891}"/>
            </a:ext>
            <a:ext uri="{147F2762-F138-4A5C-976F-8EAC2B608ADB}">
              <a16:predDERef xmlns:a16="http://schemas.microsoft.com/office/drawing/2014/main" pred="{3F5374FF-6986-4538-AA54-8F036A760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95250</xdr:rowOff>
    </xdr:from>
    <xdr:to>
      <xdr:col>5</xdr:col>
      <xdr:colOff>1076776</xdr:colOff>
      <xdr:row>33</xdr:row>
      <xdr:rowOff>183896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A7689D-966A-4353-B89C-21503C8F9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32490</xdr:colOff>
      <xdr:row>3</xdr:row>
      <xdr:rowOff>126589</xdr:rowOff>
    </xdr:from>
    <xdr:to>
      <xdr:col>16</xdr:col>
      <xdr:colOff>19791</xdr:colOff>
      <xdr:row>23</xdr:row>
      <xdr:rowOff>1402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C2E7E5-E7A7-4DCE-B598-A673F807F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126999</xdr:rowOff>
    </xdr:from>
    <xdr:to>
      <xdr:col>7</xdr:col>
      <xdr:colOff>196849</xdr:colOff>
      <xdr:row>28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BE8067-F791-47F7-9C0D-333557C51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20783</xdr:rowOff>
    </xdr:from>
    <xdr:to>
      <xdr:col>7</xdr:col>
      <xdr:colOff>797214</xdr:colOff>
      <xdr:row>33</xdr:row>
      <xdr:rowOff>44450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12DA87-88B4-47B0-AA9D-CA2602B33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270418</xdr:colOff>
      <xdr:row>20</xdr:row>
      <xdr:rowOff>152612</xdr:rowOff>
    </xdr:from>
    <xdr:to>
      <xdr:col>7</xdr:col>
      <xdr:colOff>64868</xdr:colOff>
      <xdr:row>41</xdr:row>
      <xdr:rowOff>137192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BA8001-3E7F-41A8-8CF3-CD7247F07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146503</xdr:rowOff>
    </xdr:from>
    <xdr:to>
      <xdr:col>8</xdr:col>
      <xdr:colOff>116115</xdr:colOff>
      <xdr:row>46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66D823-F4E3-4626-A5C5-2FA16B4B0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35851</xdr:rowOff>
    </xdr:from>
    <xdr:to>
      <xdr:col>5</xdr:col>
      <xdr:colOff>787819</xdr:colOff>
      <xdr:row>56</xdr:row>
      <xdr:rowOff>109177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2981EB-9E98-4BC6-BE3B-E2884BE9D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2</xdr:row>
      <xdr:rowOff>209550</xdr:rowOff>
    </xdr:from>
    <xdr:to>
      <xdr:col>15</xdr:col>
      <xdr:colOff>85725</xdr:colOff>
      <xdr:row>24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E84BF6-74FF-4391-BB4A-8F6DA97C7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87405</xdr:colOff>
      <xdr:row>16</xdr:row>
      <xdr:rowOff>38371</xdr:rowOff>
    </xdr:from>
    <xdr:to>
      <xdr:col>7</xdr:col>
      <xdr:colOff>900782</xdr:colOff>
      <xdr:row>36</xdr:row>
      <xdr:rowOff>191926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70524A-4EE6-427E-9DEE-51F1CCD48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4</xdr:row>
      <xdr:rowOff>38100</xdr:rowOff>
    </xdr:from>
    <xdr:to>
      <xdr:col>10</xdr:col>
      <xdr:colOff>640080</xdr:colOff>
      <xdr:row>20</xdr:row>
      <xdr:rowOff>99060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B2297A1-A414-4481-93BD-0E2732175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3</xdr:row>
      <xdr:rowOff>156210</xdr:rowOff>
    </xdr:from>
    <xdr:to>
      <xdr:col>10</xdr:col>
      <xdr:colOff>693420</xdr:colOff>
      <xdr:row>20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FC4568-E450-4219-9FB6-75EA9245C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286294</xdr:colOff>
      <xdr:row>6</xdr:row>
      <xdr:rowOff>25037</xdr:rowOff>
    </xdr:from>
    <xdr:to>
      <xdr:col>14</xdr:col>
      <xdr:colOff>219076</xdr:colOff>
      <xdr:row>24</xdr:row>
      <xdr:rowOff>123825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1187267-B413-4822-98C5-D2C69D141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1737360</xdr:colOff>
      <xdr:row>6</xdr:row>
      <xdr:rowOff>60960</xdr:rowOff>
    </xdr:from>
    <xdr:to>
      <xdr:col>12</xdr:col>
      <xdr:colOff>60960</xdr:colOff>
      <xdr:row>29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9AF256E-77AF-40E9-9B82-4DAB0BD93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533188</xdr:colOff>
      <xdr:row>0</xdr:row>
      <xdr:rowOff>142875</xdr:rowOff>
    </xdr:from>
    <xdr:to>
      <xdr:col>11</xdr:col>
      <xdr:colOff>209550</xdr:colOff>
      <xdr:row>20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3410A9-7AFD-4C49-8A29-FDC1002D8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17</xdr:row>
      <xdr:rowOff>138112</xdr:rowOff>
    </xdr:from>
    <xdr:to>
      <xdr:col>12</xdr:col>
      <xdr:colOff>442912</xdr:colOff>
      <xdr:row>32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655A89-F28A-4340-8C69-4EC3CA53E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47625</xdr:rowOff>
    </xdr:from>
    <xdr:to>
      <xdr:col>14</xdr:col>
      <xdr:colOff>333375</xdr:colOff>
      <xdr:row>25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F43624D-1101-44B0-A710-316E279E4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57149</xdr:rowOff>
    </xdr:from>
    <xdr:to>
      <xdr:col>15</xdr:col>
      <xdr:colOff>723900</xdr:colOff>
      <xdr:row>32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AED9F09-6046-4ADF-9D41-8F3E27A02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95250</xdr:rowOff>
    </xdr:from>
    <xdr:to>
      <xdr:col>6</xdr:col>
      <xdr:colOff>238125</xdr:colOff>
      <xdr:row>33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BFD571A-D70A-4F32-A4E3-62553A3D1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463550</xdr:colOff>
      <xdr:row>1</xdr:row>
      <xdr:rowOff>184150</xdr:rowOff>
    </xdr:from>
    <xdr:to>
      <xdr:col>12</xdr:col>
      <xdr:colOff>666750</xdr:colOff>
      <xdr:row>21</xdr:row>
      <xdr:rowOff>133350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E2B6453-CB28-BD96-4A00-A8C24494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381000"/>
          <a:ext cx="660400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0</xdr:row>
      <xdr:rowOff>129540</xdr:rowOff>
    </xdr:from>
    <xdr:to>
      <xdr:col>17</xdr:col>
      <xdr:colOff>350520</xdr:colOff>
      <xdr:row>19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333681-D351-479C-9D08-B156DC3C0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835660</xdr:colOff>
      <xdr:row>20</xdr:row>
      <xdr:rowOff>26035</xdr:rowOff>
    </xdr:from>
    <xdr:to>
      <xdr:col>18</xdr:col>
      <xdr:colOff>87630</xdr:colOff>
      <xdr:row>37</xdr:row>
      <xdr:rowOff>53975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E33A9A-A6D9-403E-8149-F11118343716}"/>
            </a:ext>
            <a:ext uri="{147F2762-F138-4A5C-976F-8EAC2B608ADB}">
              <a16:predDERef xmlns:a16="http://schemas.microsoft.com/office/drawing/2014/main" pred="{81333681-D351-479C-9D08-B156DC3C0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180340</xdr:colOff>
      <xdr:row>37</xdr:row>
      <xdr:rowOff>106045</xdr:rowOff>
    </xdr:from>
    <xdr:to>
      <xdr:col>18</xdr:col>
      <xdr:colOff>322580</xdr:colOff>
      <xdr:row>54</xdr:row>
      <xdr:rowOff>132715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E73763-7FEF-4590-8CA4-FE39485806D4}"/>
            </a:ext>
            <a:ext uri="{147F2762-F138-4A5C-976F-8EAC2B608ADB}">
              <a16:predDERef xmlns:a16="http://schemas.microsoft.com/office/drawing/2014/main" pred="{87E33A9A-A6D9-403E-8149-F11118343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295910</xdr:colOff>
      <xdr:row>56</xdr:row>
      <xdr:rowOff>121920</xdr:rowOff>
    </xdr:from>
    <xdr:to>
      <xdr:col>18</xdr:col>
      <xdr:colOff>492125</xdr:colOff>
      <xdr:row>74</xdr:row>
      <xdr:rowOff>3810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A2335B-96EE-4FEA-82A9-819713E1A28C}"/>
            </a:ext>
            <a:ext uri="{147F2762-F138-4A5C-976F-8EAC2B608ADB}">
              <a16:predDERef xmlns:a16="http://schemas.microsoft.com/office/drawing/2014/main" pred="{1BE73763-7FEF-4590-8CA4-FE3948580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</xdr:colOff>
      <xdr:row>0</xdr:row>
      <xdr:rowOff>0</xdr:rowOff>
    </xdr:from>
    <xdr:to>
      <xdr:col>16</xdr:col>
      <xdr:colOff>365125</xdr:colOff>
      <xdr:row>15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F0F0D8-BA0C-4FBB-9D1E-D66B0DB46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542925</xdr:colOff>
      <xdr:row>11</xdr:row>
      <xdr:rowOff>107950</xdr:rowOff>
    </xdr:from>
    <xdr:to>
      <xdr:col>16</xdr:col>
      <xdr:colOff>238125</xdr:colOff>
      <xdr:row>28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CE5CD6-5B96-4224-AFFE-0D37B9BA8047}"/>
            </a:ext>
            <a:ext uri="{147F2762-F138-4A5C-976F-8EAC2B608ADB}">
              <a16:predDERef xmlns:a16="http://schemas.microsoft.com/office/drawing/2014/main" pred="{D8F0F0D8-BA0C-4FBB-9D1E-D66B0DB46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260349</xdr:colOff>
      <xdr:row>0</xdr:row>
      <xdr:rowOff>0</xdr:rowOff>
    </xdr:from>
    <xdr:to>
      <xdr:col>16</xdr:col>
      <xdr:colOff>479424</xdr:colOff>
      <xdr:row>15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79370-5E2F-499D-AE55-58D494BC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279399</xdr:colOff>
      <xdr:row>17</xdr:row>
      <xdr:rowOff>12700</xdr:rowOff>
    </xdr:from>
    <xdr:to>
      <xdr:col>16</xdr:col>
      <xdr:colOff>390524</xdr:colOff>
      <xdr:row>34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EBA94B-16A2-48D3-A362-D6ACD6B1872E}"/>
            </a:ext>
            <a:ext uri="{147F2762-F138-4A5C-976F-8EAC2B608ADB}">
              <a16:predDERef xmlns:a16="http://schemas.microsoft.com/office/drawing/2014/main" pred="{D1679370-5E2F-499D-AE55-58D494BC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Invr&#229;ddial\DATAFORVAL\Statistikk\Indikatorrapporten\2024\Tableau-grunnlag\Kapittel%204\Kap%204.5\Kap%204_5%20tallgrunnlag%20VMDB_mottakere_2023_til_redaksjon%20AHJ.xlsx" TargetMode="External"/><Relationship Id="rId1" Type="http://schemas.openxmlformats.org/officeDocument/2006/relationships/externalLinkPath" Target="file:///I:\Invr&#229;ddial\DATAFORVAL\Statistikk\Indikatorrapporten\2024\Tableau-grunnlag\Kapittel%204\Kap%204.5\Kap%204_5%20tallgrunnlag%20VMDB_mottakere_2023_til_redaksjon%20AHJ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kningsradet.sharepoint.com/sites/Indikatorrapporten-Redaksjonskomiteen/Shared%20Documents/Redaksjonskomiteen/2024/Tallgrunnlag/Kapittel%204/Utenlandsstipend%20finansiert%20av%20FR_datagrunnlag.xlsx" TargetMode="External"/><Relationship Id="rId1" Type="http://schemas.openxmlformats.org/officeDocument/2006/relationships/externalLinkPath" Target="Utenlandsstipend%20finansiert%20av%20FR_datagrunn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delinger"/>
      <sheetName val="Figur 4.5a"/>
      <sheetName val="Figur 4.5b"/>
      <sheetName val="Figur 4.5c"/>
      <sheetName val="Figur 4.5d"/>
      <sheetName val="Figur 4.5e"/>
      <sheetName val="Figur 4.5f"/>
      <sheetName val="Figur 4.5g"/>
      <sheetName val="Figur 4.5h"/>
      <sheetName val="rådata_str"/>
      <sheetName val="rådata_alder"/>
      <sheetName val="rådata_igroup"/>
      <sheetName val="rådata_fylke_2024"/>
    </sheetNames>
    <sheetDataSet>
      <sheetData sheetId="0">
        <row r="2">
          <cell r="D2" t="str">
            <v>NFR</v>
          </cell>
          <cell r="F2" t="str">
            <v>SKF</v>
          </cell>
          <cell r="H2" t="str">
            <v>Siva</v>
          </cell>
          <cell r="J2" t="str">
            <v>EU</v>
          </cell>
          <cell r="L2" t="str">
            <v>RFF</v>
          </cell>
        </row>
        <row r="5">
          <cell r="A5" t="str">
            <v>Ukjent</v>
          </cell>
          <cell r="C5">
            <v>0.24040550325850832</v>
          </cell>
          <cell r="E5">
            <v>6.991525423728813E-2</v>
          </cell>
          <cell r="G5">
            <v>7.8569417065615321E-2</v>
          </cell>
          <cell r="I5">
            <v>0.23008849557522124</v>
          </cell>
          <cell r="K5">
            <v>0.05</v>
          </cell>
          <cell r="M5">
            <v>0.14509803921568629</v>
          </cell>
        </row>
        <row r="6">
          <cell r="A6" t="str">
            <v>0-4 ansatte</v>
          </cell>
          <cell r="C6">
            <v>0.35264301230992035</v>
          </cell>
          <cell r="E6">
            <v>0.26165254237288138</v>
          </cell>
          <cell r="G6">
            <v>0.29062235989862012</v>
          </cell>
          <cell r="I6">
            <v>0.3777845590479097</v>
          </cell>
          <cell r="K6">
            <v>0.23749999999999999</v>
          </cell>
          <cell r="M6">
            <v>0.30980392156862746</v>
          </cell>
        </row>
        <row r="7">
          <cell r="A7" t="str">
            <v>5-9 ansatte</v>
          </cell>
          <cell r="C7">
            <v>0.12309920347574221</v>
          </cell>
          <cell r="E7">
            <v>0.13665254237288135</v>
          </cell>
          <cell r="G7">
            <v>0.14897212052942832</v>
          </cell>
          <cell r="I7">
            <v>0.13854134879462923</v>
          </cell>
          <cell r="K7">
            <v>0.11</v>
          </cell>
          <cell r="M7">
            <v>0.13725490196078433</v>
          </cell>
        </row>
        <row r="8">
          <cell r="A8" t="str">
            <v>10-19 ansatte</v>
          </cell>
          <cell r="C8">
            <v>0.12961622013034033</v>
          </cell>
          <cell r="E8">
            <v>0.14088983050847459</v>
          </cell>
          <cell r="G8">
            <v>0.14249507181075755</v>
          </cell>
          <cell r="I8">
            <v>0.12267317668599328</v>
          </cell>
          <cell r="K8">
            <v>0.15</v>
          </cell>
          <cell r="M8">
            <v>0.14509803921568629</v>
          </cell>
        </row>
        <row r="9">
          <cell r="A9" t="str">
            <v>20-49 ansatte</v>
          </cell>
          <cell r="C9">
            <v>8.4721216509775529E-2</v>
          </cell>
          <cell r="E9">
            <v>0.12923728813559321</v>
          </cell>
          <cell r="G9">
            <v>0.15319628273725711</v>
          </cell>
          <cell r="I9">
            <v>8.727494659749771E-2</v>
          </cell>
          <cell r="K9">
            <v>0.15</v>
          </cell>
          <cell r="M9">
            <v>0.10196078431372549</v>
          </cell>
        </row>
        <row r="10">
          <cell r="A10" t="str">
            <v>50-149 ansatte</v>
          </cell>
          <cell r="C10">
            <v>4.7791455467052858E-2</v>
          </cell>
          <cell r="E10">
            <v>0.1059322033898305</v>
          </cell>
          <cell r="G10">
            <v>0.10898338496198254</v>
          </cell>
          <cell r="I10">
            <v>3.9975587427525175E-2</v>
          </cell>
          <cell r="K10">
            <v>0.13</v>
          </cell>
          <cell r="M10">
            <v>9.0196078431372548E-2</v>
          </cell>
        </row>
        <row r="11">
          <cell r="A11" t="str">
            <v>150+ ansatte</v>
          </cell>
          <cell r="C11">
            <v>2.1723388848660392E-2</v>
          </cell>
          <cell r="E11">
            <v>0.15572033898305085</v>
          </cell>
          <cell r="G11">
            <v>7.7161362996339064E-2</v>
          </cell>
          <cell r="I11">
            <v>3.6618858712236801E-3</v>
          </cell>
          <cell r="K11">
            <v>0.17249999999999999</v>
          </cell>
          <cell r="M11">
            <v>7.0588235294117646E-2</v>
          </cell>
        </row>
        <row r="13">
          <cell r="B13" t="str">
            <v>IN</v>
          </cell>
          <cell r="D13" t="str">
            <v>NFR</v>
          </cell>
          <cell r="F13" t="str">
            <v>SKF</v>
          </cell>
          <cell r="H13" t="str">
            <v>Siva</v>
          </cell>
          <cell r="J13" t="str">
            <v>EU</v>
          </cell>
          <cell r="L13" t="str">
            <v>RFF</v>
          </cell>
        </row>
        <row r="14">
          <cell r="A14" t="str">
            <v>0-2 år</v>
          </cell>
          <cell r="C14">
            <v>0.37726285300506879</v>
          </cell>
          <cell r="E14">
            <v>7.8389830508474576E-2</v>
          </cell>
          <cell r="G14">
            <v>0.12221909321317939</v>
          </cell>
          <cell r="I14">
            <v>0.2609093683246872</v>
          </cell>
          <cell r="K14">
            <v>2.75E-2</v>
          </cell>
          <cell r="M14">
            <v>0.15686274509803921</v>
          </cell>
        </row>
        <row r="15">
          <cell r="A15" t="str">
            <v>3-5 år</v>
          </cell>
          <cell r="C15">
            <v>0.1730629978276611</v>
          </cell>
          <cell r="E15">
            <v>0.17796610169491525</v>
          </cell>
          <cell r="G15">
            <v>0.2024781751619262</v>
          </cell>
          <cell r="I15">
            <v>0.23527616722612146</v>
          </cell>
          <cell r="K15">
            <v>0.14249999999999999</v>
          </cell>
          <cell r="M15">
            <v>0.23921568627450981</v>
          </cell>
        </row>
        <row r="16">
          <cell r="A16" t="str">
            <v>6-9 år</v>
          </cell>
          <cell r="C16">
            <v>0.11803041274438812</v>
          </cell>
          <cell r="E16">
            <v>0.20550847457627119</v>
          </cell>
          <cell r="G16">
            <v>0.19290340749084764</v>
          </cell>
          <cell r="I16">
            <v>0.17119316447970706</v>
          </cell>
          <cell r="K16">
            <v>0.22</v>
          </cell>
          <cell r="M16">
            <v>0.21568627450980393</v>
          </cell>
        </row>
        <row r="17">
          <cell r="A17" t="str">
            <v>10-14 år</v>
          </cell>
          <cell r="C17">
            <v>8.4721216509775529E-2</v>
          </cell>
          <cell r="E17">
            <v>0.13665254237288135</v>
          </cell>
          <cell r="G17">
            <v>0.12728808786257392</v>
          </cell>
          <cell r="I17">
            <v>9.0326518156850777E-2</v>
          </cell>
          <cell r="K17">
            <v>0.16</v>
          </cell>
          <cell r="M17">
            <v>9.0196078431372548E-2</v>
          </cell>
        </row>
        <row r="18">
          <cell r="A18" t="str">
            <v>15+ år</v>
          </cell>
          <cell r="C18">
            <v>0.24692251991310643</v>
          </cell>
          <cell r="E18">
            <v>0.40148305084745761</v>
          </cell>
          <cell r="G18">
            <v>0.35511123627147284</v>
          </cell>
          <cell r="I18">
            <v>0.2422947818126335</v>
          </cell>
          <cell r="K18">
            <v>0.45</v>
          </cell>
          <cell r="M18">
            <v>0.29803921568627451</v>
          </cell>
        </row>
        <row r="20">
          <cell r="B20" t="str">
            <v>IN</v>
          </cell>
          <cell r="D20" t="str">
            <v>NFR</v>
          </cell>
          <cell r="F20" t="str">
            <v>SKF</v>
          </cell>
          <cell r="H20" t="str">
            <v>Siva</v>
          </cell>
          <cell r="J20" t="str">
            <v>EU</v>
          </cell>
          <cell r="L20" t="str">
            <v>RFF</v>
          </cell>
        </row>
        <row r="21">
          <cell r="A21" t="str">
            <v>Oslo</v>
          </cell>
          <cell r="C21">
            <v>0.12382331643736423</v>
          </cell>
          <cell r="E21">
            <v>0.27966101694915252</v>
          </cell>
          <cell r="G21">
            <v>0.29231202478175161</v>
          </cell>
          <cell r="I21">
            <v>5.8285016783643576E-2</v>
          </cell>
          <cell r="K21">
            <v>0.25</v>
          </cell>
          <cell r="M21">
            <v>9.0196078431372548E-2</v>
          </cell>
        </row>
        <row r="22">
          <cell r="A22" t="str">
            <v>Østfold</v>
          </cell>
          <cell r="C22">
            <v>2.0999275887038378E-2</v>
          </cell>
          <cell r="E22">
            <v>2.7542372881355932E-2</v>
          </cell>
          <cell r="G22">
            <v>2.8724303013235707E-2</v>
          </cell>
          <cell r="I22">
            <v>1.8309429356118401E-2</v>
          </cell>
          <cell r="K22">
            <v>0.03</v>
          </cell>
          <cell r="M22">
            <v>4.7058823529411764E-2</v>
          </cell>
        </row>
        <row r="23">
          <cell r="A23" t="str">
            <v>Akershus</v>
          </cell>
          <cell r="C23">
            <v>4.7791455467052858E-2</v>
          </cell>
          <cell r="E23">
            <v>9.639830508474577E-2</v>
          </cell>
          <cell r="G23">
            <v>9.8000563221627715E-2</v>
          </cell>
          <cell r="I23">
            <v>2.7464144034177601E-2</v>
          </cell>
          <cell r="K23">
            <v>0.105</v>
          </cell>
          <cell r="M23">
            <v>9.0196078431372548E-2</v>
          </cell>
        </row>
        <row r="24">
          <cell r="A24" t="str">
            <v>Buskerud</v>
          </cell>
          <cell r="C24">
            <v>3.6205648081100654E-2</v>
          </cell>
          <cell r="E24">
            <v>3.1779661016949151E-2</v>
          </cell>
          <cell r="G24">
            <v>2.8442692199380455E-2</v>
          </cell>
          <cell r="I24">
            <v>4.3942630454684162E-2</v>
          </cell>
          <cell r="K24">
            <v>0.03</v>
          </cell>
          <cell r="M24">
            <v>4.7058823529411764E-2</v>
          </cell>
        </row>
        <row r="25">
          <cell r="A25" t="str">
            <v>Innlandet</v>
          </cell>
          <cell r="C25">
            <v>7.892831281679942E-2</v>
          </cell>
          <cell r="E25">
            <v>4.025423728813559E-2</v>
          </cell>
          <cell r="G25">
            <v>3.041396789636722E-2</v>
          </cell>
          <cell r="I25">
            <v>0.10588953310955142</v>
          </cell>
          <cell r="K25">
            <v>3.2500000000000001E-2</v>
          </cell>
          <cell r="M25">
            <v>9.8039215686274508E-2</v>
          </cell>
        </row>
        <row r="26">
          <cell r="A26" t="str">
            <v>Vestfold</v>
          </cell>
          <cell r="C26">
            <v>4.7067342505430848E-2</v>
          </cell>
          <cell r="E26">
            <v>3.1779661016949151E-2</v>
          </cell>
          <cell r="G26">
            <v>3.9707124753590541E-2</v>
          </cell>
          <cell r="I26">
            <v>1.8004272200183094E-2</v>
          </cell>
          <cell r="K26">
            <v>0.03</v>
          </cell>
          <cell r="M26">
            <v>4.3137254901960784E-2</v>
          </cell>
        </row>
        <row r="27">
          <cell r="A27" t="str">
            <v>Telemark</v>
          </cell>
          <cell r="C27">
            <v>2.7516292541636494E-2</v>
          </cell>
          <cell r="E27">
            <v>2.9661016949152543E-2</v>
          </cell>
          <cell r="G27">
            <v>2.1684032666854407E-2</v>
          </cell>
          <cell r="I27">
            <v>3.2956972841013121E-2</v>
          </cell>
          <cell r="K27">
            <v>2.75E-2</v>
          </cell>
          <cell r="M27">
            <v>3.1372549019607843E-2</v>
          </cell>
        </row>
        <row r="28">
          <cell r="A28" t="str">
            <v>Agder</v>
          </cell>
          <cell r="C28">
            <v>7.0238957277335271E-2</v>
          </cell>
          <cell r="E28">
            <v>3.8135593220338986E-2</v>
          </cell>
          <cell r="G28">
            <v>4.9281892424669106E-2</v>
          </cell>
          <cell r="I28">
            <v>4.6383887702166615E-2</v>
          </cell>
          <cell r="K28">
            <v>4.4999999999999998E-2</v>
          </cell>
          <cell r="M28">
            <v>4.3137254901960784E-2</v>
          </cell>
        </row>
        <row r="29">
          <cell r="A29" t="str">
            <v>Rogaland</v>
          </cell>
          <cell r="C29">
            <v>8.3997103548153512E-2</v>
          </cell>
          <cell r="E29">
            <v>0.1027542372881356</v>
          </cell>
          <cell r="G29">
            <v>0.13320191495353423</v>
          </cell>
          <cell r="I29">
            <v>9.0631675312786084E-2</v>
          </cell>
          <cell r="K29">
            <v>0.12</v>
          </cell>
          <cell r="M29">
            <v>5.0980392156862744E-2</v>
          </cell>
        </row>
        <row r="30">
          <cell r="A30" t="str">
            <v>Vestlandet</v>
          </cell>
          <cell r="C30">
            <v>0.1057204923968139</v>
          </cell>
          <cell r="E30">
            <v>9.2161016949152547E-2</v>
          </cell>
          <cell r="G30">
            <v>0.10306955787102225</v>
          </cell>
          <cell r="I30">
            <v>0.12999694842844065</v>
          </cell>
          <cell r="K30">
            <v>0.1275</v>
          </cell>
          <cell r="M30">
            <v>6.6666666666666666E-2</v>
          </cell>
        </row>
        <row r="31">
          <cell r="A31" t="str">
            <v>Møre og Romsdal</v>
          </cell>
          <cell r="C31">
            <v>6.2997827661115127E-2</v>
          </cell>
          <cell r="E31">
            <v>4.6610169491525424E-2</v>
          </cell>
          <cell r="G31">
            <v>4.3086454519853559E-2</v>
          </cell>
          <cell r="I31">
            <v>7.5984131827891363E-2</v>
          </cell>
          <cell r="K31">
            <v>2.75E-2</v>
          </cell>
          <cell r="M31">
            <v>0.14117647058823529</v>
          </cell>
        </row>
        <row r="32">
          <cell r="A32" t="str">
            <v>Trøndelag</v>
          </cell>
          <cell r="C32">
            <v>0.12816799420709632</v>
          </cell>
          <cell r="E32">
            <v>0.11016949152542373</v>
          </cell>
          <cell r="G32">
            <v>8.4201633342720364E-2</v>
          </cell>
          <cell r="I32">
            <v>0.1324382056759231</v>
          </cell>
          <cell r="K32">
            <v>0.09</v>
          </cell>
          <cell r="M32">
            <v>0.10588235294117647</v>
          </cell>
        </row>
        <row r="33">
          <cell r="A33" t="str">
            <v>Nordland</v>
          </cell>
          <cell r="C33">
            <v>6.7342505430847216E-2</v>
          </cell>
          <cell r="E33">
            <v>3.7076271186440676E-2</v>
          </cell>
          <cell r="G33">
            <v>2.5344973246972685E-2</v>
          </cell>
          <cell r="I33">
            <v>7.812023191943851E-2</v>
          </cell>
          <cell r="K33">
            <v>0.05</v>
          </cell>
          <cell r="M33">
            <v>5.0980392156862744E-2</v>
          </cell>
        </row>
        <row r="34">
          <cell r="A34" t="str">
            <v>Troms</v>
          </cell>
          <cell r="C34">
            <v>5.3584359160028967E-2</v>
          </cell>
          <cell r="E34">
            <v>2.4364406779661018E-2</v>
          </cell>
          <cell r="G34">
            <v>1.3235708251196845E-2</v>
          </cell>
          <cell r="I34">
            <v>3.9060115959719255E-2</v>
          </cell>
          <cell r="K34">
            <v>1.7500000000000002E-2</v>
          </cell>
          <cell r="M34">
            <v>6.2745098039215685E-2</v>
          </cell>
        </row>
        <row r="35">
          <cell r="A35" t="str">
            <v>Finnmark</v>
          </cell>
          <cell r="C35">
            <v>4.5619116582186821E-2</v>
          </cell>
          <cell r="E35">
            <v>6.3559322033898309E-3</v>
          </cell>
          <cell r="G35">
            <v>5.3506054632497888E-3</v>
          </cell>
          <cell r="I35">
            <v>9.642966127555691E-2</v>
          </cell>
          <cell r="K35">
            <v>7.4999999999999997E-3</v>
          </cell>
          <cell r="M35">
            <v>1.9607843137254902E-2</v>
          </cell>
        </row>
        <row r="38">
          <cell r="B38" t="str">
            <v>IN</v>
          </cell>
          <cell r="D38" t="str">
            <v>NFR</v>
          </cell>
          <cell r="F38" t="str">
            <v>SKF</v>
          </cell>
          <cell r="H38" t="str">
            <v>Siva</v>
          </cell>
          <cell r="J38" t="str">
            <v>EU</v>
          </cell>
          <cell r="L38" t="str">
            <v>RFF</v>
          </cell>
        </row>
        <row r="39">
          <cell r="C39">
            <v>0.12092686459087618</v>
          </cell>
          <cell r="E39">
            <v>3.3898305084745763E-2</v>
          </cell>
          <cell r="G39">
            <v>2.9569135454801464E-2</v>
          </cell>
          <cell r="I39">
            <v>3.9060115959719255E-2</v>
          </cell>
          <cell r="K39">
            <v>3.007518796992481E-2</v>
          </cell>
          <cell r="M39">
            <v>4.7058823529411764E-2</v>
          </cell>
        </row>
        <row r="40">
          <cell r="C40">
            <v>1.8826937002172341E-2</v>
          </cell>
          <cell r="E40">
            <v>6.3559322033898309E-3</v>
          </cell>
          <cell r="G40">
            <v>7.3218811602365529E-3</v>
          </cell>
          <cell r="I40">
            <v>2.0140372291730241E-2</v>
          </cell>
          <cell r="K40">
            <v>1.2531328320802004E-2</v>
          </cell>
          <cell r="M40">
            <v>1.9607843137254902E-2</v>
          </cell>
        </row>
        <row r="41">
          <cell r="C41">
            <v>2.606806661839247E-2</v>
          </cell>
          <cell r="E41">
            <v>4.2372881355932202E-2</v>
          </cell>
          <cell r="G41">
            <v>3.6609405801182764E-2</v>
          </cell>
          <cell r="I41">
            <v>3.9060115959719255E-2</v>
          </cell>
          <cell r="K41">
            <v>4.7619047619047616E-2</v>
          </cell>
          <cell r="M41">
            <v>0.10980392156862745</v>
          </cell>
        </row>
        <row r="42">
          <cell r="C42">
            <v>1.448225923244026E-3</v>
          </cell>
          <cell r="E42">
            <v>8.4745762711864406E-3</v>
          </cell>
          <cell r="G42">
            <v>4.5057730216840324E-3</v>
          </cell>
          <cell r="I42">
            <v>1.2206286237412267E-3</v>
          </cell>
          <cell r="K42">
            <v>2.7568922305764409E-2</v>
          </cell>
          <cell r="M42">
            <v>0</v>
          </cell>
        </row>
        <row r="43">
          <cell r="C43">
            <v>3.6205648081100651E-3</v>
          </cell>
          <cell r="E43">
            <v>1.4830508474576272E-2</v>
          </cell>
          <cell r="G43">
            <v>1.4925373134328358E-2</v>
          </cell>
          <cell r="I43">
            <v>2.4412572474824534E-3</v>
          </cell>
          <cell r="K43">
            <v>5.0125313283208017E-3</v>
          </cell>
          <cell r="M43">
            <v>3.9215686274509803E-3</v>
          </cell>
        </row>
        <row r="44">
          <cell r="C44">
            <v>2.6792179580014484E-2</v>
          </cell>
          <cell r="E44">
            <v>5.0847457627118647E-2</v>
          </cell>
          <cell r="G44">
            <v>3.2385243593353985E-2</v>
          </cell>
          <cell r="I44">
            <v>1.7088800732377174E-2</v>
          </cell>
          <cell r="K44">
            <v>6.5162907268170422E-2</v>
          </cell>
          <cell r="M44">
            <v>3.9215686274509803E-2</v>
          </cell>
        </row>
        <row r="45">
          <cell r="C45">
            <v>4.9963794351918903E-2</v>
          </cell>
          <cell r="E45">
            <v>7.2033898305084748E-2</v>
          </cell>
          <cell r="G45">
            <v>6.4207265558997459E-2</v>
          </cell>
          <cell r="I45">
            <v>3.5093072932560268E-2</v>
          </cell>
          <cell r="K45">
            <v>8.771929824561403E-2</v>
          </cell>
          <cell r="M45">
            <v>6.6666666666666666E-2</v>
          </cell>
        </row>
        <row r="46">
          <cell r="C46">
            <v>1.0137581462708182E-2</v>
          </cell>
          <cell r="E46">
            <v>6.25E-2</v>
          </cell>
          <cell r="G46">
            <v>2.4500140805406929E-2</v>
          </cell>
          <cell r="I46">
            <v>1.1595971925541654E-2</v>
          </cell>
          <cell r="K46">
            <v>3.7593984962406013E-2</v>
          </cell>
          <cell r="M46">
            <v>4.7058823529411764E-2</v>
          </cell>
        </row>
        <row r="47">
          <cell r="C47">
            <v>5.213613323678494E-2</v>
          </cell>
          <cell r="E47">
            <v>2.2245762711864406E-2</v>
          </cell>
          <cell r="G47">
            <v>3.9143903125880036E-2</v>
          </cell>
          <cell r="I47">
            <v>4.6383887702166615E-2</v>
          </cell>
          <cell r="K47">
            <v>2.5062656641604009E-2</v>
          </cell>
          <cell r="M47">
            <v>5.8823529411764705E-2</v>
          </cell>
        </row>
        <row r="48">
          <cell r="C48">
            <v>1.5930485155684286E-2</v>
          </cell>
          <cell r="E48">
            <v>1.6949152542372881E-2</v>
          </cell>
          <cell r="G48">
            <v>9.5747676710785691E-3</v>
          </cell>
          <cell r="I48">
            <v>8.2392432102532803E-3</v>
          </cell>
          <cell r="K48">
            <v>3.2581453634085211E-2</v>
          </cell>
          <cell r="M48">
            <v>1.1764705882352941E-2</v>
          </cell>
        </row>
        <row r="49">
          <cell r="C49">
            <v>8.6893555394641567E-3</v>
          </cell>
          <cell r="E49">
            <v>7.4152542372881358E-3</v>
          </cell>
          <cell r="G49">
            <v>6.7586595325260486E-3</v>
          </cell>
          <cell r="I49">
            <v>7.9340860543179736E-3</v>
          </cell>
          <cell r="K49">
            <v>1.7543859649122806E-2</v>
          </cell>
          <cell r="M49">
            <v>2.7450980392156862E-2</v>
          </cell>
        </row>
        <row r="50">
          <cell r="C50">
            <v>4.7791455467052858E-2</v>
          </cell>
          <cell r="E50">
            <v>1.8008474576271187E-2</v>
          </cell>
          <cell r="G50">
            <v>2.9287524640946212E-2</v>
          </cell>
          <cell r="I50">
            <v>0.10649984742142203</v>
          </cell>
          <cell r="K50">
            <v>3.007518796992481E-2</v>
          </cell>
          <cell r="M50">
            <v>3.5294117647058823E-2</v>
          </cell>
        </row>
        <row r="51">
          <cell r="C51">
            <v>4.1274438812454746E-2</v>
          </cell>
          <cell r="E51">
            <v>2.2245762711864406E-2</v>
          </cell>
          <cell r="G51">
            <v>4.9000281610813858E-2</v>
          </cell>
          <cell r="I51">
            <v>7.1711931644797069E-2</v>
          </cell>
          <cell r="K51">
            <v>7.5187969924812026E-3</v>
          </cell>
          <cell r="M51">
            <v>1.1764705882352941E-2</v>
          </cell>
        </row>
        <row r="52">
          <cell r="C52">
            <v>2.6792179580014484E-2</v>
          </cell>
          <cell r="E52">
            <v>2.9661016949152543E-2</v>
          </cell>
          <cell r="G52">
            <v>3.6327794987327515E-2</v>
          </cell>
          <cell r="I52">
            <v>3.5093072932560268E-2</v>
          </cell>
          <cell r="K52">
            <v>5.0125313283208017E-2</v>
          </cell>
          <cell r="M52">
            <v>1.5686274509803921E-2</v>
          </cell>
        </row>
        <row r="53">
          <cell r="C53">
            <v>5.5032585083272988E-2</v>
          </cell>
          <cell r="E53">
            <v>6.3559322033898309E-3</v>
          </cell>
          <cell r="G53">
            <v>5.3506054632497888E-3</v>
          </cell>
          <cell r="I53">
            <v>8.086664632285627E-2</v>
          </cell>
          <cell r="K53">
            <v>7.5187969924812026E-3</v>
          </cell>
          <cell r="M53">
            <v>1.1764705882352941E-2</v>
          </cell>
        </row>
        <row r="54">
          <cell r="C54">
            <v>1.7378711078928313E-2</v>
          </cell>
          <cell r="E54">
            <v>1.8008474576271187E-2</v>
          </cell>
          <cell r="G54">
            <v>1.098282174035483E-2</v>
          </cell>
          <cell r="I54">
            <v>5.7064388159902349E-2</v>
          </cell>
          <cell r="K54">
            <v>5.0125313283208017E-3</v>
          </cell>
          <cell r="M54">
            <v>1.1764705882352941E-2</v>
          </cell>
        </row>
        <row r="55">
          <cell r="C55">
            <v>0.20492396813902969</v>
          </cell>
          <cell r="E55">
            <v>0.15995762711864406</v>
          </cell>
          <cell r="G55">
            <v>0.28780625176006758</v>
          </cell>
          <cell r="I55">
            <v>0.14647543484894721</v>
          </cell>
          <cell r="K55">
            <v>0.13283208020050125</v>
          </cell>
          <cell r="M55">
            <v>0.13333333333333333</v>
          </cell>
        </row>
        <row r="56">
          <cell r="C56">
            <v>2.1723388848660392E-3</v>
          </cell>
          <cell r="E56">
            <v>1.2711864406779662E-2</v>
          </cell>
          <cell r="G56">
            <v>1.3517319065052097E-2</v>
          </cell>
          <cell r="I56">
            <v>9.1547146780592004E-4</v>
          </cell>
          <cell r="K56">
            <v>1.0025062656641603E-2</v>
          </cell>
          <cell r="M56">
            <v>0</v>
          </cell>
        </row>
        <row r="57">
          <cell r="C57">
            <v>0.22737146994931209</v>
          </cell>
          <cell r="E57">
            <v>0.3559322033898305</v>
          </cell>
          <cell r="G57">
            <v>0.24894395944804282</v>
          </cell>
          <cell r="I57">
            <v>0.19346963686298443</v>
          </cell>
          <cell r="K57">
            <v>0.32581453634085211</v>
          </cell>
          <cell r="M57">
            <v>0.29019607843137257</v>
          </cell>
        </row>
        <row r="58">
          <cell r="C58">
            <v>1.2309920347574221E-2</v>
          </cell>
          <cell r="E58">
            <v>9.5338983050847464E-3</v>
          </cell>
          <cell r="G58">
            <v>1.9149535342157138E-2</v>
          </cell>
          <cell r="I58">
            <v>1.9224900823924321E-2</v>
          </cell>
          <cell r="K58">
            <v>1.5037593984962405E-2</v>
          </cell>
          <cell r="M58">
            <v>2.3529411764705882E-2</v>
          </cell>
        </row>
        <row r="59">
          <cell r="C59">
            <v>9.4134685010861703E-3</v>
          </cell>
          <cell r="E59">
            <v>9.5338983050847464E-3</v>
          </cell>
          <cell r="G59">
            <v>9.293156857223317E-3</v>
          </cell>
          <cell r="I59">
            <v>1.6173329264571254E-2</v>
          </cell>
          <cell r="K59">
            <v>1.2531328320802004E-2</v>
          </cell>
          <cell r="M59">
            <v>1.1764705882352941E-2</v>
          </cell>
        </row>
        <row r="60">
          <cell r="C60">
            <v>5.7929036929761039E-3</v>
          </cell>
          <cell r="E60">
            <v>1.4830508474576272E-2</v>
          </cell>
          <cell r="G60">
            <v>1.2109264995775838E-2</v>
          </cell>
          <cell r="I60">
            <v>1.4342386328959414E-2</v>
          </cell>
          <cell r="K60">
            <v>5.0125313283208017E-3</v>
          </cell>
          <cell r="M60">
            <v>1.9607843137254902E-2</v>
          </cell>
        </row>
        <row r="61">
          <cell r="C61">
            <v>5.7929036929761039E-3</v>
          </cell>
          <cell r="E61">
            <v>3.1779661016949155E-3</v>
          </cell>
          <cell r="G61">
            <v>5.632216277105041E-3</v>
          </cell>
          <cell r="I61">
            <v>1.8614586512053707E-2</v>
          </cell>
          <cell r="K61">
            <v>1.0025062656641603E-2</v>
          </cell>
          <cell r="M61">
            <v>0</v>
          </cell>
        </row>
        <row r="79">
          <cell r="X79" t="str">
            <v>Jordbruk og landbruksbasert næringsmiddelindustri</v>
          </cell>
        </row>
        <row r="80">
          <cell r="X80" t="str">
            <v>Skog og treindustri</v>
          </cell>
        </row>
        <row r="81">
          <cell r="X81" t="str">
            <v>Fiskeri, havbruk og fiskeribasert næringsmiddelindustri</v>
          </cell>
        </row>
        <row r="82">
          <cell r="X82" t="str">
            <v>Petroleum, inkl, forsyning, boring og rørtransport</v>
          </cell>
        </row>
        <row r="83">
          <cell r="X83" t="str">
            <v>Petroleumsrettet leverandørindustri</v>
          </cell>
        </row>
        <row r="84">
          <cell r="X84" t="str">
            <v>Prosessindustri</v>
          </cell>
        </row>
        <row r="85">
          <cell r="X85" t="str">
            <v>Maskin og teknologiindustri</v>
          </cell>
        </row>
        <row r="86">
          <cell r="X86" t="str">
            <v>Biotek og helseindustri</v>
          </cell>
        </row>
        <row r="87">
          <cell r="X87" t="str">
            <v>Annen vareproduserende industri og bergverk</v>
          </cell>
        </row>
        <row r="88">
          <cell r="X88" t="str">
            <v>Energiproduksjon og distribusjon</v>
          </cell>
        </row>
        <row r="89">
          <cell r="X89" t="str">
            <v>Vann og avfallshåndtering</v>
          </cell>
        </row>
        <row r="90">
          <cell r="X90" t="str">
            <v xml:space="preserve">Bygg og anlegg </v>
          </cell>
        </row>
        <row r="91">
          <cell r="X91" t="str">
            <v>Detaljhandel, inkl. tilhørende engros</v>
          </cell>
        </row>
        <row r="92">
          <cell r="X92" t="str">
            <v>Transport og logistikk, ekskl. persontransport</v>
          </cell>
        </row>
        <row r="93">
          <cell r="X93" t="str">
            <v>Reiseliv</v>
          </cell>
        </row>
        <row r="94">
          <cell r="X94" t="str">
            <v>Kultur og underholdning</v>
          </cell>
        </row>
        <row r="95">
          <cell r="X95" t="str">
            <v>Telekommunikasjon og IT</v>
          </cell>
        </row>
        <row r="96">
          <cell r="X96" t="str">
            <v>Finansiering og forsikring</v>
          </cell>
        </row>
        <row r="97">
          <cell r="X97" t="str">
            <v>Faglig vitenskapelig tjenesteyting</v>
          </cell>
        </row>
        <row r="98">
          <cell r="X98" t="str">
            <v>Annen forretningsmessig tjenesteyting</v>
          </cell>
        </row>
        <row r="99">
          <cell r="X99" t="str">
            <v>Administrasjon, utdanning og medlemsorganisasjoner</v>
          </cell>
        </row>
        <row r="100">
          <cell r="X100" t="str">
            <v>Helse og omsorgstjenester</v>
          </cell>
        </row>
        <row r="101">
          <cell r="X101" t="str">
            <v>Annen personrettet tjenesteyting</v>
          </cell>
        </row>
        <row r="123">
          <cell r="B123" t="str">
            <v>IN</v>
          </cell>
          <cell r="C123" t="str">
            <v>NFR</v>
          </cell>
          <cell r="D123" t="str">
            <v>SKF</v>
          </cell>
          <cell r="E123" t="str">
            <v>Siva</v>
          </cell>
          <cell r="F123" t="str">
            <v>EU</v>
          </cell>
          <cell r="G123" t="str">
            <v>RFF</v>
          </cell>
        </row>
        <row r="124">
          <cell r="A124" t="str">
            <v>Oslo</v>
          </cell>
          <cell r="B124">
            <v>1.6594400774713622</v>
          </cell>
          <cell r="C124">
            <v>3.4782968168664716</v>
          </cell>
          <cell r="D124">
            <v>5.5334348765724126</v>
          </cell>
          <cell r="E124">
            <v>-0.4263545764918969</v>
          </cell>
          <cell r="F124">
            <v>-0.75250836120401288</v>
          </cell>
          <cell r="G124">
            <v>4.8090815273477814</v>
          </cell>
        </row>
        <row r="125">
          <cell r="A125" t="str">
            <v>Østfold</v>
          </cell>
          <cell r="B125">
            <v>-0.36995192936845123</v>
          </cell>
          <cell r="C125">
            <v>0.31521289789169066</v>
          </cell>
          <cell r="D125">
            <v>-8.5020566831361596E-2</v>
          </cell>
          <cell r="E125">
            <v>0.35464145931036367</v>
          </cell>
          <cell r="F125">
            <v>-1.3478260869565217</v>
          </cell>
          <cell r="G125">
            <v>2.6006191950464395</v>
          </cell>
        </row>
        <row r="126">
          <cell r="A126" t="str">
            <v>Akershus</v>
          </cell>
          <cell r="B126">
            <v>-0.1606134894392923</v>
          </cell>
          <cell r="C126">
            <v>-1.5796816866473744</v>
          </cell>
          <cell r="D126">
            <v>0.31713321588534293</v>
          </cell>
          <cell r="E126">
            <v>0.57081222781558449</v>
          </cell>
          <cell r="F126">
            <v>-3.8812709030100327</v>
          </cell>
          <cell r="G126">
            <v>6.3880288957688336</v>
          </cell>
        </row>
        <row r="127">
          <cell r="A127" t="str">
            <v>Buskerud</v>
          </cell>
          <cell r="B127">
            <v>0.54827565148355928</v>
          </cell>
          <cell r="C127">
            <v>-0.23666804464654856</v>
          </cell>
          <cell r="D127">
            <v>-0.68559149366622874</v>
          </cell>
          <cell r="E127">
            <v>-0.77279212158675104</v>
          </cell>
          <cell r="F127">
            <v>-1.3478260869565217</v>
          </cell>
          <cell r="G127">
            <v>-3.0959752321981643E-2</v>
          </cell>
        </row>
        <row r="128">
          <cell r="A128" t="str">
            <v>Innlandet</v>
          </cell>
          <cell r="B128">
            <v>-0.78186751350078076</v>
          </cell>
          <cell r="C128">
            <v>0.12298470442331511</v>
          </cell>
          <cell r="D128">
            <v>-0.71742786214728893</v>
          </cell>
          <cell r="E128">
            <v>-0.48330776130593028</v>
          </cell>
          <cell r="F128">
            <v>0.90886287625418083</v>
          </cell>
          <cell r="G128">
            <v>2.9618163054695557</v>
          </cell>
        </row>
        <row r="129">
          <cell r="A129" t="str">
            <v>Vestfold</v>
          </cell>
          <cell r="B129">
            <v>1.8754089493382655</v>
          </cell>
          <cell r="C129">
            <v>0.73894171145101262</v>
          </cell>
          <cell r="D129">
            <v>-0.28420070914771944</v>
          </cell>
          <cell r="E129">
            <v>0.596076015667105</v>
          </cell>
          <cell r="F129">
            <v>-0.34448160535117056</v>
          </cell>
          <cell r="G129">
            <v>-2.5283797729618169</v>
          </cell>
        </row>
        <row r="130">
          <cell r="A130" t="str">
            <v>Telemark</v>
          </cell>
          <cell r="B130">
            <v>-0.74234664945080875</v>
          </cell>
          <cell r="C130">
            <v>0.52707730467135183</v>
          </cell>
          <cell r="D130">
            <v>0.20312946397603415</v>
          </cell>
          <cell r="E130">
            <v>0.61504460344863132</v>
          </cell>
          <cell r="F130">
            <v>-0.26003344481605356</v>
          </cell>
          <cell r="G130">
            <v>-3.1785345717234263</v>
          </cell>
        </row>
        <row r="131">
          <cell r="A131" t="str">
            <v>Agder</v>
          </cell>
          <cell r="B131">
            <v>-1.0483934288929784</v>
          </cell>
          <cell r="C131">
            <v>-2.4303431169904917</v>
          </cell>
          <cell r="D131">
            <v>8.1785884329150377E-2</v>
          </cell>
          <cell r="E131">
            <v>-0.41211628028838887</v>
          </cell>
          <cell r="F131">
            <v>-0.51672240802675617</v>
          </cell>
          <cell r="G131">
            <v>-4.6336429308565537</v>
          </cell>
        </row>
        <row r="132">
          <cell r="A132" t="str">
            <v>Rogaland</v>
          </cell>
          <cell r="B132">
            <v>0.44790312589968878</v>
          </cell>
          <cell r="C132">
            <v>-1.6270152955766837</v>
          </cell>
          <cell r="D132">
            <v>0.89889784910270754</v>
          </cell>
          <cell r="E132">
            <v>0.67155913967021641</v>
          </cell>
          <cell r="F132">
            <v>5.3110367892976589</v>
          </cell>
          <cell r="G132">
            <v>-6.480908152734778</v>
          </cell>
        </row>
        <row r="133">
          <cell r="A133" t="str">
            <v>Vestlandet</v>
          </cell>
          <cell r="B133">
            <v>-1.7773483506800551</v>
          </cell>
          <cell r="C133">
            <v>0.33805291442745022</v>
          </cell>
          <cell r="D133">
            <v>-1.9044542491503988</v>
          </cell>
          <cell r="E133">
            <v>-2.1129702698210489</v>
          </cell>
          <cell r="F133">
            <v>4.054347826086957</v>
          </cell>
          <cell r="G133">
            <v>-11.228070175438596</v>
          </cell>
        </row>
        <row r="134">
          <cell r="A134" t="str">
            <v>Møre og Romsdal</v>
          </cell>
          <cell r="B134">
            <v>0.51665023599103066</v>
          </cell>
          <cell r="C134">
            <v>-0.89995866060355523</v>
          </cell>
          <cell r="D134">
            <v>-1.5490152997795743</v>
          </cell>
          <cell r="E134">
            <v>-1.6194431818478128E-2</v>
          </cell>
          <cell r="F134">
            <v>-0.59448160535117045</v>
          </cell>
          <cell r="G134">
            <v>7.2755417956656343</v>
          </cell>
        </row>
        <row r="135">
          <cell r="A135" t="str">
            <v>Trøndelag</v>
          </cell>
          <cell r="B135">
            <v>-0.43621262748314016</v>
          </cell>
          <cell r="C135">
            <v>-0.69036792062835972</v>
          </cell>
          <cell r="D135">
            <v>-0.9482778029155231</v>
          </cell>
          <cell r="E135">
            <v>-1.0529937292219875</v>
          </cell>
          <cell r="F135">
            <v>-3.0401337792642149</v>
          </cell>
          <cell r="G135">
            <v>-0.99071207430340569</v>
          </cell>
        </row>
        <row r="136">
          <cell r="A136" t="str">
            <v>Nordland</v>
          </cell>
          <cell r="B136">
            <v>1.0113589768196616</v>
          </cell>
          <cell r="C136">
            <v>1.3661637040099213</v>
          </cell>
          <cell r="D136">
            <v>-0.59467649709246606</v>
          </cell>
          <cell r="E136">
            <v>0.31396569388635331</v>
          </cell>
          <cell r="F136">
            <v>1.6555183946488299</v>
          </cell>
          <cell r="G136">
            <v>0.36119711042311642</v>
          </cell>
        </row>
        <row r="137">
          <cell r="A137" t="str">
            <v>Troms</v>
          </cell>
          <cell r="B137">
            <v>-1.1475881803826451</v>
          </cell>
          <cell r="C137">
            <v>-0.29526663910706896</v>
          </cell>
          <cell r="D137">
            <v>-0.4699800239549195</v>
          </cell>
          <cell r="E137">
            <v>-0.44519275523242574</v>
          </cell>
          <cell r="F137">
            <v>-0.92558528428093623</v>
          </cell>
          <cell r="G137">
            <v>4.1692466460268323</v>
          </cell>
        </row>
        <row r="138">
          <cell r="A138" t="str">
            <v>Finnmark</v>
          </cell>
          <cell r="B138">
            <v>0.40528515219458577</v>
          </cell>
          <cell r="C138">
            <v>0.3429102935097148</v>
          </cell>
          <cell r="D138">
            <v>-0.17091159639587589</v>
          </cell>
          <cell r="E138">
            <v>2.0672085517981151</v>
          </cell>
          <cell r="F138">
            <v>8.1103678929765874E-2</v>
          </cell>
          <cell r="G138">
            <v>-0.67079463364293068</v>
          </cell>
        </row>
        <row r="139">
          <cell r="A139" t="str">
            <v>Ukjent</v>
          </cell>
          <cell r="B139">
            <v>0</v>
          </cell>
          <cell r="C139">
            <v>0.52966101694915246</v>
          </cell>
          <cell r="D139">
            <v>0.37517481121570817</v>
          </cell>
          <cell r="E139">
            <v>0.53261423417053566</v>
          </cell>
          <cell r="F139">
            <v>1</v>
          </cell>
          <cell r="G139">
            <v>1.1764705882352942</v>
          </cell>
        </row>
        <row r="145">
          <cell r="A145" t="str">
            <v>Ukjent</v>
          </cell>
          <cell r="B145">
            <v>5.2453696029592658</v>
          </cell>
          <cell r="C145">
            <v>1.82079371641174</v>
          </cell>
          <cell r="D145">
            <v>2.8006547384256799</v>
          </cell>
          <cell r="E145">
            <v>6.5752831239556917</v>
          </cell>
          <cell r="F145">
            <v>1.6555183946488299</v>
          </cell>
          <cell r="G145">
            <v>8.7203302373581018</v>
          </cell>
        </row>
        <row r="146">
          <cell r="A146" t="str">
            <v>0-4 ansatte</v>
          </cell>
          <cell r="B146">
            <v>-9.6754578051525435</v>
          </cell>
          <cell r="C146">
            <v>-5.7371847871021062</v>
          </cell>
          <cell r="D146">
            <v>-1.8478956644024436</v>
          </cell>
          <cell r="E146">
            <v>-11.483393357058292</v>
          </cell>
          <cell r="F146">
            <v>-4.009197324414715</v>
          </cell>
          <cell r="G146">
            <v>0.45407636738906132</v>
          </cell>
        </row>
        <row r="147">
          <cell r="A147" t="str">
            <v>5-9 ansatte</v>
          </cell>
          <cell r="B147">
            <v>0.86413721504410157</v>
          </cell>
          <cell r="C147">
            <v>-1.0664530797850347</v>
          </cell>
          <cell r="D147">
            <v>-1.6835931369064334</v>
          </cell>
          <cell r="E147">
            <v>1.4609724863005296</v>
          </cell>
          <cell r="F147">
            <v>-4.384615384615385</v>
          </cell>
          <cell r="G147">
            <v>1.6202270381836956</v>
          </cell>
        </row>
        <row r="148">
          <cell r="A148" t="str">
            <v>10-19 ansatte</v>
          </cell>
          <cell r="B148">
            <v>1.8772846636364429</v>
          </cell>
          <cell r="C148">
            <v>1.3084952459694099</v>
          </cell>
          <cell r="D148">
            <v>-1.8352094760507476</v>
          </cell>
          <cell r="E148">
            <v>2.399407800689461</v>
          </cell>
          <cell r="F148">
            <v>1.2876254180602009</v>
          </cell>
          <cell r="G148">
            <v>0.29927760577915519</v>
          </cell>
        </row>
        <row r="149">
          <cell r="A149" t="str">
            <v>20-49 ansatte</v>
          </cell>
          <cell r="B149">
            <v>2.0865794823028541</v>
          </cell>
          <cell r="C149">
            <v>1.8017775940471257</v>
          </cell>
          <cell r="D149">
            <v>0.51329360476940478</v>
          </cell>
          <cell r="E149">
            <v>1.0351869674420784</v>
          </cell>
          <cell r="F149">
            <v>0.61872909698996725</v>
          </cell>
          <cell r="G149">
            <v>-2.9618163054695557</v>
          </cell>
        </row>
        <row r="150">
          <cell r="A150" t="str">
            <v>50-149 ansatte</v>
          </cell>
          <cell r="B150">
            <v>-0.40157734486097951</v>
          </cell>
          <cell r="C150">
            <v>0.15419594873914838</v>
          </cell>
          <cell r="D150">
            <v>0.51863996538352442</v>
          </cell>
          <cell r="E150">
            <v>0.50105524624902076</v>
          </cell>
          <cell r="F150">
            <v>1.2943143812709028</v>
          </cell>
          <cell r="G150">
            <v>-0.45407636738906132</v>
          </cell>
        </row>
        <row r="151">
          <cell r="A151" t="str">
            <v>150+ ansatte</v>
          </cell>
          <cell r="B151">
            <v>3.6641860708584717E-3</v>
          </cell>
          <cell r="C151">
            <v>1.7183753617197177</v>
          </cell>
          <cell r="D151">
            <v>1.534109968781016</v>
          </cell>
          <cell r="E151">
            <v>-0.48851226757848676</v>
          </cell>
          <cell r="F151">
            <v>3.5376254180602</v>
          </cell>
          <cell r="G151">
            <v>-7.6780185758513921</v>
          </cell>
        </row>
        <row r="157">
          <cell r="A157" t="str">
            <v>0-2 år</v>
          </cell>
          <cell r="B157">
            <v>-11.912268916360592</v>
          </cell>
          <cell r="C157">
            <v>-10.795163290615957</v>
          </cell>
          <cell r="D157">
            <v>-5.0076270267072482</v>
          </cell>
          <cell r="E157">
            <v>-13.303002561470672</v>
          </cell>
          <cell r="F157">
            <v>-7.2834448160535121</v>
          </cell>
          <cell r="G157">
            <v>-1.6821465428276587</v>
          </cell>
        </row>
        <row r="158">
          <cell r="A158" t="str">
            <v>3-5 år</v>
          </cell>
          <cell r="B158">
            <v>2.1255768911998456</v>
          </cell>
          <cell r="C158">
            <v>-5.7048367093839869E-2</v>
          </cell>
          <cell r="D158">
            <v>3.4571287163452618</v>
          </cell>
          <cell r="E158">
            <v>4.3356975306929559</v>
          </cell>
          <cell r="F158">
            <v>2.2098662207357842</v>
          </cell>
          <cell r="G158">
            <v>2.3426212590299285</v>
          </cell>
        </row>
        <row r="159">
          <cell r="A159" t="str">
            <v>6-9 år</v>
          </cell>
          <cell r="B159">
            <v>3.0681015154026672</v>
          </cell>
          <cell r="C159">
            <v>5.8191401405539498</v>
          </cell>
          <cell r="D159">
            <v>4.5412470646733922</v>
          </cell>
          <cell r="E159">
            <v>5.9693552980095559</v>
          </cell>
          <cell r="F159">
            <v>2.6020066889632099</v>
          </cell>
          <cell r="G159">
            <v>8.9370485036119724</v>
          </cell>
        </row>
        <row r="160">
          <cell r="A160" t="str">
            <v>10-14 år</v>
          </cell>
          <cell r="B160">
            <v>0.88176020519442067</v>
          </cell>
          <cell r="C160">
            <v>0.29940057875154913</v>
          </cell>
          <cell r="D160">
            <v>-1.1235094736166769</v>
          </cell>
          <cell r="E160">
            <v>-0.5244577414244791</v>
          </cell>
          <cell r="F160">
            <v>-4.735785953177257</v>
          </cell>
          <cell r="G160">
            <v>-3.6119711042311669</v>
          </cell>
        </row>
        <row r="161">
          <cell r="A161" t="str">
            <v>15+ år</v>
          </cell>
          <cell r="B161">
            <v>5.836830304563656</v>
          </cell>
          <cell r="C161">
            <v>4.7336709384043001</v>
          </cell>
          <cell r="D161">
            <v>-1.8672392806947324</v>
          </cell>
          <cell r="E161">
            <v>3.5224074741926432</v>
          </cell>
          <cell r="F161">
            <v>7.2073578595317711</v>
          </cell>
          <cell r="G161">
            <v>-5.9855521155830758</v>
          </cell>
        </row>
        <row r="167">
          <cell r="A167" t="str">
            <v>Jordbruk og landbruksbasert næringsmiddelindustri</v>
          </cell>
          <cell r="B167">
            <v>7.3336503145093044</v>
          </cell>
          <cell r="C167">
            <v>0.65812319140140552</v>
          </cell>
          <cell r="D167">
            <v>-5.7778307219720146E-2</v>
          </cell>
          <cell r="E167">
            <v>0.4095080994684287</v>
          </cell>
          <cell r="F167">
            <v>2.6730706364573638</v>
          </cell>
          <cell r="G167">
            <v>-0.55727554179566541</v>
          </cell>
        </row>
        <row r="168">
          <cell r="A168" t="str">
            <v>Fiskeri, havbruk og fiskeribasert næringsmiddelindustri</v>
          </cell>
          <cell r="B168">
            <v>-1.0076511694860542</v>
          </cell>
          <cell r="C168">
            <v>0.52997106242248859</v>
          </cell>
          <cell r="D168">
            <v>-2.0822382025567854</v>
          </cell>
          <cell r="E168">
            <v>-9.5542405582076106E-2</v>
          </cell>
          <cell r="F168">
            <v>-1.2581621277273456</v>
          </cell>
          <cell r="G168">
            <v>-2.7038183694530455</v>
          </cell>
        </row>
        <row r="169">
          <cell r="A169" t="str">
            <v>Prosessindustri</v>
          </cell>
          <cell r="B169">
            <v>-0.21234830705879268</v>
          </cell>
          <cell r="C169">
            <v>0.20669698222405969</v>
          </cell>
          <cell r="D169">
            <v>-0.21501504154229634</v>
          </cell>
          <cell r="E169">
            <v>-3.937167501403098E-2</v>
          </cell>
          <cell r="F169">
            <v>-1.8449132865608842</v>
          </cell>
          <cell r="G169">
            <v>-5.5521155830753361</v>
          </cell>
        </row>
        <row r="170">
          <cell r="A170" t="str">
            <v>Maskin og teknologiindustri</v>
          </cell>
          <cell r="B170">
            <v>0.35782521832442016</v>
          </cell>
          <cell r="C170">
            <v>-1.4795369987598173</v>
          </cell>
          <cell r="D170">
            <v>-0.4100309331290658</v>
          </cell>
          <cell r="E170">
            <v>-0.53109674714801391</v>
          </cell>
          <cell r="F170">
            <v>-1.9304113125623426</v>
          </cell>
          <cell r="G170">
            <v>2.4561403508771931</v>
          </cell>
        </row>
        <row r="171">
          <cell r="A171" t="str">
            <v>Biotek og helseindustri</v>
          </cell>
          <cell r="B171">
            <v>-0.37178402240388048</v>
          </cell>
          <cell r="C171">
            <v>0.78658536585365857</v>
          </cell>
          <cell r="D171">
            <v>0.71370421601102307</v>
          </cell>
          <cell r="E171">
            <v>-5.9039729470002078E-3</v>
          </cell>
          <cell r="F171">
            <v>0.74936505142454768</v>
          </cell>
          <cell r="G171">
            <v>1.5479876160990711</v>
          </cell>
        </row>
        <row r="172">
          <cell r="A172" t="str">
            <v>Bygg, anlegg og eiendomsforvaltning</v>
          </cell>
          <cell r="B172">
            <v>-0.5823002364272446</v>
          </cell>
          <cell r="C172">
            <v>-0.24793303017775942</v>
          </cell>
          <cell r="D172">
            <v>-0.46754595223813983</v>
          </cell>
          <cell r="E172">
            <v>0.62667471883217918</v>
          </cell>
          <cell r="F172">
            <v>0.66638167324666187</v>
          </cell>
          <cell r="G172">
            <v>-0.15479876160990683</v>
          </cell>
        </row>
        <row r="173">
          <cell r="A173" t="str">
            <v>Detaljhandel, inkl. tilhørende engros og bilhandel</v>
          </cell>
          <cell r="B173">
            <v>0.45274508606475139</v>
          </cell>
          <cell r="C173">
            <v>-0.11688714344770569</v>
          </cell>
          <cell r="D173">
            <v>-1.396480138861373</v>
          </cell>
          <cell r="E173">
            <v>0.48898648227302527</v>
          </cell>
          <cell r="F173">
            <v>-1.2548092639625821</v>
          </cell>
          <cell r="G173">
            <v>-1.9814241486068114</v>
          </cell>
        </row>
        <row r="174">
          <cell r="A174" t="str">
            <v>Reiseliv</v>
          </cell>
          <cell r="B174">
            <v>-2.4485487205883638</v>
          </cell>
          <cell r="C174">
            <v>0.2453493178999587</v>
          </cell>
          <cell r="D174">
            <v>-0.47619684730219153</v>
          </cell>
          <cell r="E174">
            <v>1.3267578723788671</v>
          </cell>
          <cell r="F174">
            <v>-1.2548092639625821</v>
          </cell>
          <cell r="G174">
            <v>0.12383900928792571</v>
          </cell>
        </row>
        <row r="175">
          <cell r="A175" t="str">
            <v>Telekommunikasjon og IT</v>
          </cell>
          <cell r="B175">
            <v>3.0827582596861025</v>
          </cell>
          <cell r="C175">
            <v>-1.6627738735014468</v>
          </cell>
          <cell r="D175">
            <v>3.575511648054075</v>
          </cell>
          <cell r="E175">
            <v>0.27302911038034616</v>
          </cell>
          <cell r="F175">
            <v>-2.7703036856354943</v>
          </cell>
          <cell r="G175">
            <v>9.6491228070175428</v>
          </cell>
        </row>
        <row r="176">
          <cell r="A176" t="str">
            <v>Faglig vitenskapelig tjenesteyting</v>
          </cell>
          <cell r="B176">
            <v>-1.7206843303699952</v>
          </cell>
          <cell r="C176">
            <v>1.1541959487391507</v>
          </cell>
          <cell r="D176">
            <v>4.4593644622627826</v>
          </cell>
          <cell r="E176">
            <v>-2.2925079531731951</v>
          </cell>
          <cell r="F176">
            <v>-0.19446609835626072</v>
          </cell>
          <cell r="G176">
            <v>-3.6119711042311655</v>
          </cell>
        </row>
        <row r="177">
          <cell r="A177" t="str">
            <v>Andre næringer</v>
          </cell>
          <cell r="B177">
            <v>-4.8836620922502458</v>
          </cell>
          <cell r="C177">
            <v>-7.3790822653992505E-2</v>
          </cell>
          <cell r="D177">
            <v>-3.6432949034783082</v>
          </cell>
          <cell r="E177">
            <v>-0.16053352946853039</v>
          </cell>
          <cell r="F177">
            <v>6.4190576776389179</v>
          </cell>
          <cell r="G177">
            <v>0.78431372549019773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>
            <v>20</v>
          </cell>
        </row>
        <row r="4">
          <cell r="D4">
            <v>95</v>
          </cell>
        </row>
        <row r="5">
          <cell r="D5">
            <v>44</v>
          </cell>
        </row>
        <row r="6">
          <cell r="D6">
            <v>60</v>
          </cell>
        </row>
        <row r="7">
          <cell r="D7">
            <v>60</v>
          </cell>
        </row>
        <row r="8">
          <cell r="D8">
            <v>52</v>
          </cell>
        </row>
        <row r="9">
          <cell r="D9">
            <v>69</v>
          </cell>
        </row>
        <row r="10">
          <cell r="D10">
            <v>332</v>
          </cell>
        </row>
        <row r="11">
          <cell r="D11">
            <v>487</v>
          </cell>
        </row>
        <row r="12">
          <cell r="D12">
            <v>170</v>
          </cell>
        </row>
        <row r="13">
          <cell r="D13">
            <v>179</v>
          </cell>
        </row>
        <row r="14">
          <cell r="D14">
            <v>117</v>
          </cell>
        </row>
        <row r="15">
          <cell r="D15">
            <v>66</v>
          </cell>
        </row>
        <row r="16">
          <cell r="D16">
            <v>30</v>
          </cell>
        </row>
        <row r="17">
          <cell r="D17">
            <v>66</v>
          </cell>
        </row>
        <row r="18">
          <cell r="D18">
            <v>247</v>
          </cell>
        </row>
        <row r="19">
          <cell r="D19">
            <v>129</v>
          </cell>
        </row>
        <row r="20">
          <cell r="D20">
            <v>133</v>
          </cell>
        </row>
        <row r="21">
          <cell r="D21">
            <v>122</v>
          </cell>
        </row>
        <row r="22">
          <cell r="D22">
            <v>100</v>
          </cell>
        </row>
        <row r="23">
          <cell r="D23">
            <v>147</v>
          </cell>
        </row>
        <row r="24">
          <cell r="D24">
            <v>37</v>
          </cell>
        </row>
        <row r="25">
          <cell r="D25">
            <v>79</v>
          </cell>
        </row>
        <row r="26">
          <cell r="D26">
            <v>35</v>
          </cell>
        </row>
        <row r="27">
          <cell r="D27">
            <v>37</v>
          </cell>
        </row>
        <row r="28">
          <cell r="D28">
            <v>26</v>
          </cell>
        </row>
        <row r="29">
          <cell r="D29">
            <v>23</v>
          </cell>
        </row>
        <row r="30">
          <cell r="D30">
            <v>18</v>
          </cell>
        </row>
        <row r="31">
          <cell r="D31">
            <v>754</v>
          </cell>
        </row>
        <row r="32">
          <cell r="D32">
            <v>1238</v>
          </cell>
        </row>
        <row r="33">
          <cell r="D33">
            <v>454</v>
          </cell>
        </row>
        <row r="34">
          <cell r="D34">
            <v>402</v>
          </cell>
        </row>
        <row r="35">
          <cell r="D35">
            <v>286</v>
          </cell>
        </row>
        <row r="36">
          <cell r="D36">
            <v>131</v>
          </cell>
        </row>
        <row r="37">
          <cell r="D37">
            <v>12</v>
          </cell>
        </row>
        <row r="38">
          <cell r="D38">
            <v>279</v>
          </cell>
        </row>
        <row r="39">
          <cell r="D39">
            <v>1032</v>
          </cell>
        </row>
        <row r="40">
          <cell r="D40">
            <v>529</v>
          </cell>
        </row>
        <row r="41">
          <cell r="D41">
            <v>506</v>
          </cell>
        </row>
        <row r="42">
          <cell r="D42">
            <v>544</v>
          </cell>
        </row>
        <row r="43">
          <cell r="D43">
            <v>387</v>
          </cell>
        </row>
        <row r="44">
          <cell r="D44">
            <v>274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 1"/>
      <sheetName val="Fig 2"/>
      <sheetName val="Fig 3"/>
      <sheetName val="Fig 4"/>
      <sheetName val="Fig 5"/>
      <sheetName val="Fig 6"/>
      <sheetName val="Fig 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USA</v>
          </cell>
          <cell r="B2">
            <v>99</v>
          </cell>
        </row>
        <row r="3">
          <cell r="A3" t="str">
            <v>Storbritannia</v>
          </cell>
          <cell r="B3">
            <v>57</v>
          </cell>
        </row>
        <row r="4">
          <cell r="A4" t="str">
            <v>Tyskland</v>
          </cell>
          <cell r="B4">
            <v>28</v>
          </cell>
        </row>
        <row r="5">
          <cell r="A5" t="str">
            <v>Danmark</v>
          </cell>
          <cell r="B5">
            <v>24</v>
          </cell>
        </row>
        <row r="6">
          <cell r="A6" t="str">
            <v>Canada</v>
          </cell>
          <cell r="B6">
            <v>21</v>
          </cell>
        </row>
        <row r="7">
          <cell r="A7" t="str">
            <v>Australia</v>
          </cell>
          <cell r="B7">
            <v>19</v>
          </cell>
        </row>
        <row r="8">
          <cell r="A8" t="str">
            <v>Nederland</v>
          </cell>
          <cell r="B8">
            <v>19</v>
          </cell>
        </row>
        <row r="9">
          <cell r="A9" t="str">
            <v>Frankrike</v>
          </cell>
          <cell r="B9">
            <v>16</v>
          </cell>
        </row>
        <row r="10">
          <cell r="A10" t="str">
            <v>Sverige</v>
          </cell>
          <cell r="B10">
            <v>16</v>
          </cell>
        </row>
        <row r="11">
          <cell r="A11" t="str">
            <v>Italia</v>
          </cell>
          <cell r="B11">
            <v>13</v>
          </cell>
        </row>
        <row r="12">
          <cell r="A12" t="str">
            <v>Spania</v>
          </cell>
          <cell r="B12">
            <v>13</v>
          </cell>
        </row>
        <row r="13">
          <cell r="A13" t="str">
            <v>Østerrike</v>
          </cell>
          <cell r="B13">
            <v>6</v>
          </cell>
        </row>
        <row r="14">
          <cell r="A14" t="str">
            <v>Irland</v>
          </cell>
          <cell r="B14">
            <v>5</v>
          </cell>
        </row>
        <row r="15">
          <cell r="A15" t="str">
            <v>Kina</v>
          </cell>
          <cell r="B15">
            <v>5</v>
          </cell>
        </row>
        <row r="16">
          <cell r="A16" t="str">
            <v>Singapore</v>
          </cell>
          <cell r="B16">
            <v>5</v>
          </cell>
        </row>
        <row r="17">
          <cell r="A17" t="str">
            <v>India</v>
          </cell>
          <cell r="B17">
            <v>4</v>
          </cell>
        </row>
        <row r="18">
          <cell r="A18" t="str">
            <v>Mexico</v>
          </cell>
          <cell r="B18">
            <v>4</v>
          </cell>
        </row>
        <row r="19">
          <cell r="A19" t="str">
            <v>Belgia</v>
          </cell>
          <cell r="B19">
            <v>3</v>
          </cell>
        </row>
        <row r="20">
          <cell r="A20" t="str">
            <v>Finland</v>
          </cell>
          <cell r="B20">
            <v>3</v>
          </cell>
        </row>
        <row r="21">
          <cell r="A21" t="str">
            <v>Sveits</v>
          </cell>
          <cell r="B21">
            <v>3</v>
          </cell>
        </row>
        <row r="22">
          <cell r="A22" t="str">
            <v>Brasil</v>
          </cell>
          <cell r="B22">
            <v>2</v>
          </cell>
        </row>
        <row r="23">
          <cell r="A23" t="str">
            <v>Fransk Polynesia</v>
          </cell>
          <cell r="B23">
            <v>2</v>
          </cell>
        </row>
        <row r="24">
          <cell r="A24" t="str">
            <v>Island</v>
          </cell>
          <cell r="B24">
            <v>2</v>
          </cell>
        </row>
        <row r="25">
          <cell r="A25" t="str">
            <v>New Zealand</v>
          </cell>
          <cell r="B25">
            <v>2</v>
          </cell>
        </row>
        <row r="26">
          <cell r="A26" t="str">
            <v>Portugal</v>
          </cell>
          <cell r="B26">
            <v>2</v>
          </cell>
        </row>
        <row r="27">
          <cell r="A27" t="str">
            <v>Sør-Afrika</v>
          </cell>
          <cell r="B27">
            <v>2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896ABB-DFD9-431F-97CA-B5FD52609878}" name="Tabell1" displayName="Tabell1" ref="B4:H14" totalsRowShown="0">
  <sortState xmlns:xlrd2="http://schemas.microsoft.com/office/spreadsheetml/2017/richdata2" ref="B5:G14">
    <sortCondition ref="G2:G11"/>
  </sortState>
  <tableColumns count="7">
    <tableColumn id="1" xr3:uid="{8DA706CB-0BB9-45E7-9E52-5DC5ADFF1AF5}" name="Kolonne1"/>
    <tableColumn id="2" xr3:uid="{C86D3A83-D201-4821-AE5C-0AB9EF45CCB5}" name="Fireårsundersøkelsen (avsluttet i 2017)"/>
    <tableColumn id="3" xr3:uid="{81E6AA3C-2087-48B4-BE59-98A651975A82}" name="Fireårsundersøkelsen (avsluttet i 2018)"/>
    <tableColumn id="6" xr3:uid="{E27F232F-8669-4E76-8141-E710EED9AEDC}" name="Fireårsundersøkelsen (avsluttet i 2019)" dataDxfId="0"/>
    <tableColumn id="4" xr3:uid="{D90D16E9-FBFF-4D00-9908-6FD22ECB600D}" name="Ettårsundersøkelsen (avsluttet i 2021)"/>
    <tableColumn id="5" xr3:uid="{BA3F5E60-0CDE-422C-B01D-7B95F8DCA2DE}" name="Ettårsundersøkelsen (avsluttet i 2022)"/>
    <tableColumn id="7" xr3:uid="{A8EF1682-D1AC-4C63-BD94-661B3A88C49F}" name="Ettårsundersøkelsen (avsluttet i 2023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orskningsråd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8F0FE"/>
      </a:accent1>
      <a:accent2>
        <a:srgbClr val="FFD2CF"/>
      </a:accent2>
      <a:accent3>
        <a:srgbClr val="E09F31"/>
      </a:accent3>
      <a:accent4>
        <a:srgbClr val="767C00"/>
      </a:accent4>
      <a:accent5>
        <a:srgbClr val="00522D"/>
      </a:accent5>
      <a:accent6>
        <a:srgbClr val="00203E"/>
      </a:accent6>
      <a:hlink>
        <a:srgbClr val="000000"/>
      </a:hlink>
      <a:folHlink>
        <a:srgbClr val="000000"/>
      </a:folHlink>
    </a:clrScheme>
    <a:fontScheme name="Forskningsrådet">
      <a:majorFont>
        <a:latin typeface="Arial"/>
        <a:ea typeface=""/>
        <a:cs typeface=""/>
      </a:majorFont>
      <a:minorFont>
        <a:latin typeface="IBM Plex Mon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c.tableau.com/views/Ind2024Figur4_2b/Dashboard1?:language=en-US&amp;publish=yes&amp;:sid=&amp;:redirect=auth&amp;:display_count=n&amp;:origin=viz_share_link" TargetMode="External"/><Relationship Id="rId2" Type="http://schemas.openxmlformats.org/officeDocument/2006/relationships/hyperlink" Target="https://public.tableau.com/views/Ind2024Figur4_2a/Dashboard1?:language=en-US&amp;publish=yes&amp;:sid=&amp;:redirect=auth&amp;:display_count=n&amp;:origin=viz_share_link" TargetMode="External"/><Relationship Id="rId1" Type="http://schemas.openxmlformats.org/officeDocument/2006/relationships/hyperlink" Target="https://public.tableau.com/views/Ind2024Figur4_4a/Dashboard1?:language=en-US&amp;publish=yes&amp;:sid=&amp;:redirect=auth&amp;:display_count=n&amp;:origin=viz_share_lin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3511/tableViewLayout1/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C905-ED70-448E-ADA6-B9D63B0C353F}">
  <dimension ref="A1:J41"/>
  <sheetViews>
    <sheetView topLeftCell="A19" workbookViewId="0">
      <selection activeCell="A42" sqref="A42"/>
    </sheetView>
  </sheetViews>
  <sheetFormatPr baseColWidth="10" defaultColWidth="10.84375" defaultRowHeight="14.5" x14ac:dyDescent="0.35"/>
  <cols>
    <col min="1" max="1" width="30.23046875" style="292" customWidth="1"/>
    <col min="2" max="2" width="10.84375" style="292"/>
    <col min="3" max="3" width="38" style="292" customWidth="1"/>
    <col min="4" max="4" width="123.23046875" style="292" customWidth="1"/>
    <col min="5" max="16384" width="10.84375" style="292"/>
  </cols>
  <sheetData>
    <row r="1" spans="1:10" x14ac:dyDescent="0.35">
      <c r="A1" s="289" t="s">
        <v>0</v>
      </c>
      <c r="B1" s="289"/>
      <c r="C1" s="289"/>
      <c r="D1" s="301" t="s">
        <v>1</v>
      </c>
      <c r="E1" s="318"/>
    </row>
    <row r="2" spans="1:10" x14ac:dyDescent="0.35">
      <c r="A2" s="290" t="s">
        <v>2</v>
      </c>
      <c r="B2" s="290"/>
      <c r="C2" s="290"/>
    </row>
    <row r="3" spans="1:10" x14ac:dyDescent="0.35">
      <c r="A3" s="291"/>
    </row>
    <row r="5" spans="1:10" x14ac:dyDescent="0.35">
      <c r="A5" s="303"/>
      <c r="B5" s="304" t="s">
        <v>3</v>
      </c>
      <c r="C5" s="304" t="s">
        <v>4</v>
      </c>
      <c r="D5" s="304" t="s">
        <v>5</v>
      </c>
      <c r="E5" s="289"/>
    </row>
    <row r="6" spans="1:10" x14ac:dyDescent="0.35">
      <c r="A6" s="305"/>
      <c r="B6" s="306" t="s">
        <v>6</v>
      </c>
      <c r="C6" s="302" t="s">
        <v>7</v>
      </c>
      <c r="D6" s="292" t="s">
        <v>8</v>
      </c>
      <c r="E6" s="319"/>
      <c r="J6" s="292" t="s">
        <v>9</v>
      </c>
    </row>
    <row r="7" spans="1:10" ht="14.5" customHeight="1" x14ac:dyDescent="0.35">
      <c r="A7" s="365" t="s">
        <v>10</v>
      </c>
      <c r="B7" s="308" t="s">
        <v>11</v>
      </c>
      <c r="C7" s="309" t="s">
        <v>12</v>
      </c>
      <c r="D7" s="308" t="s">
        <v>13</v>
      </c>
      <c r="E7" s="289"/>
    </row>
    <row r="8" spans="1:10" x14ac:dyDescent="0.35">
      <c r="A8" s="366"/>
      <c r="B8" s="292" t="s">
        <v>14</v>
      </c>
      <c r="C8" s="302" t="s">
        <v>15</v>
      </c>
      <c r="D8" s="292" t="s">
        <v>16</v>
      </c>
      <c r="E8" s="289"/>
    </row>
    <row r="9" spans="1:10" x14ac:dyDescent="0.35">
      <c r="A9" s="366"/>
      <c r="B9" s="292" t="s">
        <v>17</v>
      </c>
      <c r="C9" s="302" t="s">
        <v>18</v>
      </c>
      <c r="D9" s="292" t="s">
        <v>19</v>
      </c>
      <c r="E9" s="289"/>
    </row>
    <row r="10" spans="1:10" x14ac:dyDescent="0.35">
      <c r="A10" s="367"/>
      <c r="B10" s="311" t="s">
        <v>20</v>
      </c>
      <c r="C10" s="312" t="s">
        <v>21</v>
      </c>
      <c r="D10" s="311" t="s">
        <v>22</v>
      </c>
      <c r="E10" s="289"/>
    </row>
    <row r="11" spans="1:10" ht="15.5" x14ac:dyDescent="0.4">
      <c r="A11" s="307" t="s">
        <v>23</v>
      </c>
      <c r="B11" s="292" t="s">
        <v>24</v>
      </c>
      <c r="C11" s="381" t="s">
        <v>25</v>
      </c>
      <c r="D11" s="292" t="s">
        <v>26</v>
      </c>
      <c r="E11" s="313"/>
    </row>
    <row r="12" spans="1:10" ht="15.5" x14ac:dyDescent="0.4">
      <c r="A12" s="310"/>
      <c r="B12" s="311" t="s">
        <v>27</v>
      </c>
      <c r="C12" s="389" t="s">
        <v>28</v>
      </c>
      <c r="D12" s="311" t="s">
        <v>29</v>
      </c>
      <c r="E12" s="289"/>
    </row>
    <row r="13" spans="1:10" x14ac:dyDescent="0.35">
      <c r="A13" s="368" t="s">
        <v>30</v>
      </c>
      <c r="B13" s="292" t="s">
        <v>31</v>
      </c>
      <c r="C13" s="302" t="s">
        <v>32</v>
      </c>
      <c r="D13" s="314" t="s">
        <v>33</v>
      </c>
      <c r="E13" s="289"/>
    </row>
    <row r="14" spans="1:10" x14ac:dyDescent="0.35">
      <c r="A14" s="368"/>
      <c r="B14" s="292" t="s">
        <v>34</v>
      </c>
      <c r="C14" s="302" t="s">
        <v>35</v>
      </c>
      <c r="D14" s="292" t="s">
        <v>36</v>
      </c>
      <c r="E14" s="289"/>
    </row>
    <row r="15" spans="1:10" x14ac:dyDescent="0.35">
      <c r="A15" s="368"/>
      <c r="B15" s="292" t="s">
        <v>37</v>
      </c>
      <c r="C15" s="302" t="s">
        <v>38</v>
      </c>
      <c r="D15" s="292" t="s">
        <v>39</v>
      </c>
      <c r="E15" s="289"/>
    </row>
    <row r="16" spans="1:10" x14ac:dyDescent="0.35">
      <c r="B16" s="292" t="s">
        <v>40</v>
      </c>
      <c r="C16" s="302" t="s">
        <v>41</v>
      </c>
      <c r="D16" s="292" t="s">
        <v>42</v>
      </c>
    </row>
    <row r="17" spans="1:4" x14ac:dyDescent="0.35">
      <c r="B17" s="292" t="s">
        <v>43</v>
      </c>
      <c r="C17" s="302" t="s">
        <v>44</v>
      </c>
      <c r="D17" s="292" t="s">
        <v>45</v>
      </c>
    </row>
    <row r="18" spans="1:4" x14ac:dyDescent="0.35">
      <c r="B18" s="311" t="s">
        <v>46</v>
      </c>
      <c r="C18" s="302" t="s">
        <v>47</v>
      </c>
      <c r="D18" s="311" t="s">
        <v>48</v>
      </c>
    </row>
    <row r="19" spans="1:4" ht="29" x14ac:dyDescent="0.35">
      <c r="A19" s="315" t="s">
        <v>49</v>
      </c>
      <c r="B19" s="316" t="s">
        <v>50</v>
      </c>
      <c r="C19" s="317" t="s">
        <v>51</v>
      </c>
      <c r="D19" s="316" t="s">
        <v>52</v>
      </c>
    </row>
    <row r="20" spans="1:4" ht="14.25" customHeight="1" x14ac:dyDescent="0.35">
      <c r="A20" s="371" t="s">
        <v>53</v>
      </c>
      <c r="B20" s="292" t="s">
        <v>54</v>
      </c>
      <c r="C20" s="301" t="s">
        <v>55</v>
      </c>
      <c r="D20" s="330" t="s">
        <v>56</v>
      </c>
    </row>
    <row r="21" spans="1:4" x14ac:dyDescent="0.35">
      <c r="A21" s="369"/>
      <c r="B21" s="292" t="s">
        <v>57</v>
      </c>
      <c r="C21" s="301" t="s">
        <v>58</v>
      </c>
      <c r="D21" s="292" t="s">
        <v>59</v>
      </c>
    </row>
    <row r="22" spans="1:4" x14ac:dyDescent="0.35">
      <c r="A22" s="369"/>
      <c r="B22" s="292" t="s">
        <v>60</v>
      </c>
      <c r="C22" s="301" t="s">
        <v>61</v>
      </c>
      <c r="D22" s="330" t="s">
        <v>62</v>
      </c>
    </row>
    <row r="23" spans="1:4" x14ac:dyDescent="0.35">
      <c r="A23" s="369"/>
      <c r="B23" s="292" t="s">
        <v>63</v>
      </c>
      <c r="C23" s="301" t="s">
        <v>64</v>
      </c>
      <c r="D23" s="330" t="s">
        <v>65</v>
      </c>
    </row>
    <row r="24" spans="1:4" x14ac:dyDescent="0.35">
      <c r="A24" s="369"/>
      <c r="B24" s="292" t="s">
        <v>66</v>
      </c>
      <c r="C24" s="301" t="s">
        <v>67</v>
      </c>
      <c r="D24" s="330" t="s">
        <v>68</v>
      </c>
    </row>
    <row r="25" spans="1:4" x14ac:dyDescent="0.35">
      <c r="A25" s="369"/>
      <c r="B25" s="292" t="s">
        <v>69</v>
      </c>
      <c r="C25" s="301" t="s">
        <v>70</v>
      </c>
      <c r="D25" s="330" t="s">
        <v>71</v>
      </c>
    </row>
    <row r="26" spans="1:4" x14ac:dyDescent="0.35">
      <c r="A26" s="369"/>
      <c r="B26" s="292" t="s">
        <v>72</v>
      </c>
      <c r="C26" s="301" t="s">
        <v>73</v>
      </c>
      <c r="D26" s="330" t="s">
        <v>74</v>
      </c>
    </row>
    <row r="27" spans="1:4" ht="14.25" customHeight="1" x14ac:dyDescent="0.35">
      <c r="A27" s="372"/>
      <c r="B27" s="311" t="s">
        <v>75</v>
      </c>
      <c r="C27" s="301" t="s">
        <v>76</v>
      </c>
      <c r="D27" s="331" t="s">
        <v>77</v>
      </c>
    </row>
    <row r="28" spans="1:4" ht="14.5" customHeight="1" x14ac:dyDescent="0.35">
      <c r="A28" s="369" t="s">
        <v>78</v>
      </c>
      <c r="B28" s="292" t="s">
        <v>79</v>
      </c>
      <c r="C28" s="321" t="s">
        <v>80</v>
      </c>
      <c r="D28" s="292" t="s">
        <v>81</v>
      </c>
    </row>
    <row r="29" spans="1:4" x14ac:dyDescent="0.35">
      <c r="A29" s="369"/>
      <c r="B29" s="292" t="s">
        <v>82</v>
      </c>
      <c r="C29" s="321" t="s">
        <v>83</v>
      </c>
      <c r="D29" s="292" t="s">
        <v>84</v>
      </c>
    </row>
    <row r="30" spans="1:4" x14ac:dyDescent="0.35">
      <c r="A30" s="369"/>
      <c r="B30" s="292" t="s">
        <v>85</v>
      </c>
      <c r="C30" s="322" t="s">
        <v>86</v>
      </c>
      <c r="D30" s="292" t="s">
        <v>87</v>
      </c>
    </row>
    <row r="31" spans="1:4" x14ac:dyDescent="0.35">
      <c r="A31" s="369"/>
      <c r="B31" s="292" t="s">
        <v>88</v>
      </c>
      <c r="C31" s="320" t="s">
        <v>89</v>
      </c>
      <c r="D31" s="292" t="s">
        <v>90</v>
      </c>
    </row>
    <row r="32" spans="1:4" x14ac:dyDescent="0.35">
      <c r="A32" s="370"/>
      <c r="B32" s="311" t="s">
        <v>91</v>
      </c>
      <c r="C32" s="323" t="s">
        <v>92</v>
      </c>
      <c r="D32" s="311" t="s">
        <v>93</v>
      </c>
    </row>
    <row r="34" spans="1:4" x14ac:dyDescent="0.35">
      <c r="A34" s="289" t="s">
        <v>94</v>
      </c>
    </row>
    <row r="35" spans="1:4" ht="15" customHeight="1" x14ac:dyDescent="0.35">
      <c r="A35" s="371" t="s">
        <v>95</v>
      </c>
      <c r="B35" s="308" t="s">
        <v>96</v>
      </c>
      <c r="C35" s="322" t="s">
        <v>97</v>
      </c>
      <c r="D35" s="308" t="s">
        <v>98</v>
      </c>
    </row>
    <row r="36" spans="1:4" x14ac:dyDescent="0.35">
      <c r="A36" s="369"/>
      <c r="B36" s="292" t="s">
        <v>99</v>
      </c>
      <c r="C36" s="322" t="s">
        <v>100</v>
      </c>
      <c r="D36" s="292" t="s">
        <v>101</v>
      </c>
    </row>
    <row r="37" spans="1:4" x14ac:dyDescent="0.35">
      <c r="A37" s="369"/>
      <c r="B37" s="292" t="s">
        <v>102</v>
      </c>
      <c r="C37" s="322" t="s">
        <v>103</v>
      </c>
      <c r="D37" s="292" t="s">
        <v>104</v>
      </c>
    </row>
    <row r="38" spans="1:4" x14ac:dyDescent="0.35">
      <c r="A38" s="369"/>
      <c r="B38" s="292" t="s">
        <v>105</v>
      </c>
      <c r="C38" s="322" t="s">
        <v>106</v>
      </c>
      <c r="D38" s="292" t="s">
        <v>107</v>
      </c>
    </row>
    <row r="39" spans="1:4" x14ac:dyDescent="0.35">
      <c r="A39" s="369"/>
      <c r="B39" s="292" t="s">
        <v>108</v>
      </c>
      <c r="C39" s="322" t="s">
        <v>109</v>
      </c>
      <c r="D39" s="292" t="s">
        <v>110</v>
      </c>
    </row>
    <row r="40" spans="1:4" x14ac:dyDescent="0.35">
      <c r="A40" s="369"/>
      <c r="B40" s="292" t="s">
        <v>111</v>
      </c>
      <c r="C40" s="322" t="s">
        <v>112</v>
      </c>
      <c r="D40" s="292" t="s">
        <v>113</v>
      </c>
    </row>
    <row r="41" spans="1:4" x14ac:dyDescent="0.35">
      <c r="A41" s="370"/>
      <c r="B41" s="311" t="s">
        <v>114</v>
      </c>
      <c r="C41" s="321" t="s">
        <v>115</v>
      </c>
      <c r="D41" s="311" t="s">
        <v>116</v>
      </c>
    </row>
  </sheetData>
  <mergeCells count="5">
    <mergeCell ref="A7:A10"/>
    <mergeCell ref="A13:A15"/>
    <mergeCell ref="A28:A32"/>
    <mergeCell ref="A35:A41"/>
    <mergeCell ref="A20:A27"/>
  </mergeCells>
  <phoneticPr fontId="73" type="noConversion"/>
  <hyperlinks>
    <hyperlink ref="C19" r:id="rId1" tooltip="https://public.tableau.com/views/ind2024figur4_4a/dashboard1?:language=en-us&amp;publish=yes&amp;:sid=&amp;:redirect=auth&amp;:display_count=n&amp;:origin=viz_share_link" xr:uid="{55B47E4B-D29B-42CE-97DA-5B1D8E3E57D7}"/>
    <hyperlink ref="C11" r:id="rId2" xr:uid="{B4A3916E-1FAD-4625-B7C4-7788496EFC7B}"/>
    <hyperlink ref="C12" r:id="rId3" xr:uid="{ADC5C4AC-76B0-428A-8622-DF1AB81F90B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C018D-9842-4422-AD24-46F610ED822C}">
  <dimension ref="A1:AB41"/>
  <sheetViews>
    <sheetView topLeftCell="L21" workbookViewId="0">
      <selection activeCell="P38" sqref="P38:Q38"/>
    </sheetView>
  </sheetViews>
  <sheetFormatPr baseColWidth="10" defaultRowHeight="15.5" x14ac:dyDescent="0.4"/>
  <cols>
    <col min="1" max="1" width="16.61328125" customWidth="1"/>
  </cols>
  <sheetData>
    <row r="1" spans="1:28" x14ac:dyDescent="0.4">
      <c r="A1" s="397" t="s">
        <v>691</v>
      </c>
      <c r="B1" s="397"/>
      <c r="C1" s="397"/>
      <c r="D1" s="397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30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30"/>
    </row>
    <row r="2" spans="1:28" x14ac:dyDescent="0.4">
      <c r="A2" s="330"/>
      <c r="B2" s="330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30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30"/>
    </row>
    <row r="3" spans="1:28" x14ac:dyDescent="0.4">
      <c r="A3" s="391" t="s">
        <v>692</v>
      </c>
      <c r="B3" s="391" t="s">
        <v>693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30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30"/>
    </row>
    <row r="4" spans="1:28" x14ac:dyDescent="0.4">
      <c r="A4" s="391" t="s">
        <v>694</v>
      </c>
      <c r="B4" s="391">
        <v>2012</v>
      </c>
      <c r="C4" s="391">
        <v>2013</v>
      </c>
      <c r="D4" s="391">
        <v>2014</v>
      </c>
      <c r="E4" s="391">
        <v>2015</v>
      </c>
      <c r="F4" s="391">
        <v>2016</v>
      </c>
      <c r="G4" s="391">
        <v>2017</v>
      </c>
      <c r="H4" s="391">
        <v>2018</v>
      </c>
      <c r="I4" s="391">
        <v>2019</v>
      </c>
      <c r="J4" s="391">
        <v>2020</v>
      </c>
      <c r="K4" s="391">
        <v>2021</v>
      </c>
      <c r="L4" s="391">
        <v>2022</v>
      </c>
      <c r="M4" s="391">
        <v>2023</v>
      </c>
      <c r="N4" s="399">
        <v>2024</v>
      </c>
      <c r="O4" s="399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30"/>
    </row>
    <row r="5" spans="1:28" x14ac:dyDescent="0.4">
      <c r="A5" s="392" t="s">
        <v>162</v>
      </c>
      <c r="B5" s="330">
        <v>488</v>
      </c>
      <c r="C5" s="330">
        <v>504</v>
      </c>
      <c r="D5" s="330">
        <v>622</v>
      </c>
      <c r="E5" s="330">
        <v>648</v>
      </c>
      <c r="F5" s="330">
        <v>648</v>
      </c>
      <c r="G5" s="330">
        <v>682</v>
      </c>
      <c r="H5" s="330">
        <v>694</v>
      </c>
      <c r="I5" s="330">
        <v>724</v>
      </c>
      <c r="J5" s="330">
        <v>743</v>
      </c>
      <c r="K5" s="330">
        <v>792</v>
      </c>
      <c r="L5" s="330">
        <v>839</v>
      </c>
      <c r="M5" s="330">
        <v>863</v>
      </c>
      <c r="N5" s="398">
        <v>936</v>
      </c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30"/>
    </row>
    <row r="6" spans="1:28" x14ac:dyDescent="0.4">
      <c r="A6" s="392" t="s">
        <v>159</v>
      </c>
      <c r="B6" s="330">
        <v>916</v>
      </c>
      <c r="C6" s="330">
        <v>934</v>
      </c>
      <c r="D6" s="330">
        <v>1015</v>
      </c>
      <c r="E6" s="330">
        <v>1004</v>
      </c>
      <c r="F6" s="330">
        <v>1042</v>
      </c>
      <c r="G6" s="330">
        <v>1044</v>
      </c>
      <c r="H6" s="330">
        <v>1037</v>
      </c>
      <c r="I6" s="330">
        <v>1102</v>
      </c>
      <c r="J6" s="330">
        <v>1118</v>
      </c>
      <c r="K6" s="330">
        <v>1228</v>
      </c>
      <c r="L6" s="330">
        <v>1267</v>
      </c>
      <c r="M6" s="330">
        <v>1298</v>
      </c>
      <c r="N6" s="398">
        <v>1323</v>
      </c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30"/>
    </row>
    <row r="7" spans="1:28" x14ac:dyDescent="0.4">
      <c r="A7" s="392" t="s">
        <v>160</v>
      </c>
      <c r="B7" s="330">
        <v>26087</v>
      </c>
      <c r="C7" s="330">
        <v>27539</v>
      </c>
      <c r="D7" s="330">
        <v>29290</v>
      </c>
      <c r="E7" s="330">
        <v>31057</v>
      </c>
      <c r="F7" s="330">
        <v>32624</v>
      </c>
      <c r="G7" s="330">
        <v>34430</v>
      </c>
      <c r="H7" s="330">
        <v>35819</v>
      </c>
      <c r="I7" s="330">
        <v>37212</v>
      </c>
      <c r="J7" s="330">
        <v>38586</v>
      </c>
      <c r="K7" s="330">
        <v>40710</v>
      </c>
      <c r="L7" s="330">
        <v>41438</v>
      </c>
      <c r="M7" s="330">
        <v>42801</v>
      </c>
      <c r="N7" s="398">
        <v>45355</v>
      </c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30"/>
    </row>
    <row r="8" spans="1:28" x14ac:dyDescent="0.4">
      <c r="A8" s="393" t="s">
        <v>695</v>
      </c>
      <c r="B8" s="391">
        <v>27492</v>
      </c>
      <c r="C8" s="391">
        <v>28977</v>
      </c>
      <c r="D8" s="391">
        <v>30927</v>
      </c>
      <c r="E8" s="391">
        <v>32709</v>
      </c>
      <c r="F8" s="391">
        <v>34313</v>
      </c>
      <c r="G8" s="391">
        <v>36157</v>
      </c>
      <c r="H8" s="391">
        <v>37550</v>
      </c>
      <c r="I8" s="391">
        <v>39038</v>
      </c>
      <c r="J8" s="391">
        <v>40447</v>
      </c>
      <c r="K8" s="391">
        <v>42730</v>
      </c>
      <c r="L8" s="391">
        <v>43544</v>
      </c>
      <c r="M8" s="391">
        <v>44962</v>
      </c>
      <c r="N8" s="399">
        <v>47614</v>
      </c>
      <c r="O8" s="399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30"/>
    </row>
    <row r="9" spans="1:28" x14ac:dyDescent="0.4">
      <c r="A9" s="392" t="s">
        <v>696</v>
      </c>
      <c r="B9" s="330"/>
      <c r="C9" s="330">
        <v>6795</v>
      </c>
      <c r="D9" s="330">
        <v>7359</v>
      </c>
      <c r="E9" s="330">
        <v>7851</v>
      </c>
      <c r="F9" s="330">
        <v>8623</v>
      </c>
      <c r="G9" s="330">
        <v>8829</v>
      </c>
      <c r="H9" s="330">
        <v>9596</v>
      </c>
      <c r="I9" s="330">
        <v>9774</v>
      </c>
      <c r="J9" s="330">
        <v>9517</v>
      </c>
      <c r="K9" s="330">
        <v>9542</v>
      </c>
      <c r="L9" s="330">
        <v>10049</v>
      </c>
      <c r="M9" s="330">
        <v>10165</v>
      </c>
      <c r="N9" s="398">
        <v>10780.436949999999</v>
      </c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30"/>
    </row>
    <row r="10" spans="1:28" x14ac:dyDescent="0.4">
      <c r="A10" s="392" t="s">
        <v>697</v>
      </c>
      <c r="B10" s="330"/>
      <c r="C10" s="330">
        <v>5862</v>
      </c>
      <c r="D10" s="330">
        <v>6344</v>
      </c>
      <c r="E10" s="330">
        <v>6847</v>
      </c>
      <c r="F10" s="330">
        <v>7580</v>
      </c>
      <c r="G10" s="330">
        <v>7785</v>
      </c>
      <c r="H10" s="330">
        <v>8559</v>
      </c>
      <c r="I10" s="330">
        <v>8671</v>
      </c>
      <c r="J10" s="330">
        <v>8399</v>
      </c>
      <c r="K10" s="330">
        <v>8314</v>
      </c>
      <c r="L10" s="330">
        <v>8782</v>
      </c>
      <c r="M10" s="330">
        <v>8867</v>
      </c>
      <c r="N10" s="398">
        <v>9457</v>
      </c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30"/>
    </row>
    <row r="11" spans="1:28" x14ac:dyDescent="0.4">
      <c r="A11" s="392"/>
      <c r="B11" s="330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30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30"/>
    </row>
    <row r="12" spans="1:28" x14ac:dyDescent="0.4">
      <c r="A12" s="390" t="s">
        <v>698</v>
      </c>
      <c r="B12" s="382"/>
      <c r="C12" s="400"/>
      <c r="D12" s="400"/>
      <c r="E12" s="400"/>
      <c r="F12" s="400"/>
      <c r="G12" s="400"/>
      <c r="H12" s="400"/>
      <c r="I12" s="398"/>
      <c r="J12" s="398"/>
      <c r="K12" s="398"/>
      <c r="L12" s="398"/>
      <c r="M12" s="398"/>
      <c r="N12" s="398"/>
      <c r="O12" s="330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30"/>
    </row>
    <row r="13" spans="1:28" x14ac:dyDescent="0.4">
      <c r="A13" s="390" t="s">
        <v>699</v>
      </c>
      <c r="B13" s="382"/>
      <c r="C13" s="400"/>
      <c r="D13" s="400"/>
      <c r="E13" s="400"/>
      <c r="F13" s="400"/>
      <c r="G13" s="400"/>
      <c r="H13" s="400"/>
      <c r="I13" s="398"/>
      <c r="J13" s="398"/>
      <c r="K13" s="398"/>
      <c r="L13" s="398"/>
      <c r="M13" s="398"/>
      <c r="N13" s="398"/>
      <c r="O13" s="330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30"/>
    </row>
    <row r="14" spans="1:28" x14ac:dyDescent="0.4">
      <c r="A14" s="392"/>
      <c r="B14" s="330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30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30"/>
    </row>
    <row r="15" spans="1:28" x14ac:dyDescent="0.4">
      <c r="A15" s="390" t="s">
        <v>700</v>
      </c>
      <c r="B15" s="382">
        <v>2012</v>
      </c>
      <c r="C15" s="382">
        <v>2013</v>
      </c>
      <c r="D15" s="382">
        <v>2014</v>
      </c>
      <c r="E15" s="382">
        <v>2015</v>
      </c>
      <c r="F15" s="382">
        <v>2016</v>
      </c>
      <c r="G15" s="382">
        <v>2017</v>
      </c>
      <c r="H15" s="382">
        <v>2018</v>
      </c>
      <c r="I15" s="382">
        <v>2019</v>
      </c>
      <c r="J15" s="382">
        <v>2020</v>
      </c>
      <c r="K15" s="382">
        <v>2021</v>
      </c>
      <c r="L15" s="382">
        <v>2022</v>
      </c>
      <c r="M15" s="382">
        <v>2023</v>
      </c>
      <c r="N15" s="400">
        <v>2024</v>
      </c>
      <c r="O15" s="400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30"/>
    </row>
    <row r="16" spans="1:28" x14ac:dyDescent="0.4">
      <c r="A16" s="392" t="s">
        <v>162</v>
      </c>
      <c r="B16" s="330">
        <v>100</v>
      </c>
      <c r="C16" s="330">
        <v>103</v>
      </c>
      <c r="D16" s="330">
        <v>127</v>
      </c>
      <c r="E16" s="330">
        <v>133</v>
      </c>
      <c r="F16" s="330">
        <v>133</v>
      </c>
      <c r="G16" s="330">
        <v>140</v>
      </c>
      <c r="H16" s="330">
        <v>142</v>
      </c>
      <c r="I16" s="330">
        <v>148</v>
      </c>
      <c r="J16" s="330">
        <v>152</v>
      </c>
      <c r="K16" s="330">
        <v>162</v>
      </c>
      <c r="L16" s="330">
        <v>172</v>
      </c>
      <c r="M16" s="330">
        <v>177</v>
      </c>
      <c r="N16" s="398">
        <v>192</v>
      </c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30"/>
    </row>
    <row r="17" spans="1:28" x14ac:dyDescent="0.4">
      <c r="A17" s="392" t="s">
        <v>159</v>
      </c>
      <c r="B17" s="330">
        <v>100</v>
      </c>
      <c r="C17" s="330">
        <v>102</v>
      </c>
      <c r="D17" s="330">
        <v>111</v>
      </c>
      <c r="E17" s="330">
        <v>110</v>
      </c>
      <c r="F17" s="330">
        <v>114</v>
      </c>
      <c r="G17" s="330">
        <v>114</v>
      </c>
      <c r="H17" s="330">
        <v>113</v>
      </c>
      <c r="I17" s="330">
        <v>120</v>
      </c>
      <c r="J17" s="330">
        <v>122</v>
      </c>
      <c r="K17" s="330">
        <v>134</v>
      </c>
      <c r="L17" s="330">
        <v>138</v>
      </c>
      <c r="M17" s="330">
        <v>142</v>
      </c>
      <c r="N17" s="398">
        <v>144</v>
      </c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30"/>
    </row>
    <row r="18" spans="1:28" x14ac:dyDescent="0.4">
      <c r="A18" s="392" t="s">
        <v>160</v>
      </c>
      <c r="B18" s="330">
        <v>100</v>
      </c>
      <c r="C18" s="330">
        <v>106</v>
      </c>
      <c r="D18" s="330">
        <v>112</v>
      </c>
      <c r="E18" s="330">
        <v>119</v>
      </c>
      <c r="F18" s="330">
        <v>125</v>
      </c>
      <c r="G18" s="330">
        <v>132</v>
      </c>
      <c r="H18" s="330">
        <v>137</v>
      </c>
      <c r="I18" s="330">
        <v>143</v>
      </c>
      <c r="J18" s="330">
        <v>148</v>
      </c>
      <c r="K18" s="330">
        <v>156</v>
      </c>
      <c r="L18" s="330">
        <v>159</v>
      </c>
      <c r="M18" s="330">
        <v>164</v>
      </c>
      <c r="N18" s="401">
        <v>174</v>
      </c>
      <c r="O18" s="401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30"/>
    </row>
    <row r="19" spans="1:28" x14ac:dyDescent="0.4">
      <c r="A19" s="394" t="s">
        <v>136</v>
      </c>
      <c r="B19" s="383">
        <v>100</v>
      </c>
      <c r="C19" s="383">
        <v>105</v>
      </c>
      <c r="D19" s="383">
        <v>112</v>
      </c>
      <c r="E19" s="383">
        <v>119</v>
      </c>
      <c r="F19" s="383">
        <v>125</v>
      </c>
      <c r="G19" s="383">
        <v>132</v>
      </c>
      <c r="H19" s="383">
        <v>137</v>
      </c>
      <c r="I19" s="383">
        <v>142</v>
      </c>
      <c r="J19" s="383">
        <v>147</v>
      </c>
      <c r="K19" s="383">
        <v>155</v>
      </c>
      <c r="L19" s="383">
        <v>158</v>
      </c>
      <c r="M19" s="383">
        <v>164</v>
      </c>
      <c r="N19" s="402">
        <v>173</v>
      </c>
      <c r="O19" s="402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30"/>
    </row>
    <row r="20" spans="1:28" x14ac:dyDescent="0.4">
      <c r="A20" s="392"/>
      <c r="B20" s="330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330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30"/>
    </row>
    <row r="21" spans="1:28" x14ac:dyDescent="0.4">
      <c r="A21" s="392"/>
      <c r="B21" s="330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30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30"/>
    </row>
    <row r="22" spans="1:28" x14ac:dyDescent="0.4">
      <c r="A22" s="382" t="s">
        <v>701</v>
      </c>
      <c r="B22" s="382"/>
      <c r="C22" s="400"/>
      <c r="D22" s="400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30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30"/>
    </row>
    <row r="23" spans="1:28" x14ac:dyDescent="0.4">
      <c r="A23" s="382"/>
      <c r="B23" s="382"/>
      <c r="C23" s="400"/>
      <c r="D23" s="400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30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30"/>
    </row>
    <row r="24" spans="1:28" x14ac:dyDescent="0.4">
      <c r="A24" s="392"/>
      <c r="B24" s="330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30"/>
      <c r="P24" s="400" t="s">
        <v>702</v>
      </c>
      <c r="Q24" s="400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30"/>
    </row>
    <row r="25" spans="1:28" x14ac:dyDescent="0.4">
      <c r="A25" s="330"/>
      <c r="B25" s="330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30"/>
      <c r="P25" s="330">
        <v>2012</v>
      </c>
      <c r="Q25" s="330">
        <v>2013</v>
      </c>
      <c r="R25" s="330">
        <v>2014</v>
      </c>
      <c r="S25" s="330">
        <v>2015</v>
      </c>
      <c r="T25" s="330">
        <v>2016</v>
      </c>
      <c r="U25" s="330">
        <v>2017</v>
      </c>
      <c r="V25" s="330">
        <v>2018</v>
      </c>
      <c r="W25" s="330">
        <v>2019</v>
      </c>
      <c r="X25" s="330">
        <v>2020</v>
      </c>
      <c r="Y25" s="330">
        <v>2021</v>
      </c>
      <c r="Z25" s="330">
        <v>2022</v>
      </c>
      <c r="AA25" s="330">
        <v>2023</v>
      </c>
      <c r="AB25" s="330">
        <v>2024</v>
      </c>
    </row>
    <row r="26" spans="1:28" x14ac:dyDescent="0.4">
      <c r="A26" s="330"/>
      <c r="B26" s="330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30"/>
      <c r="P26" s="330">
        <v>0.92</v>
      </c>
      <c r="Q26" s="330">
        <v>0.95</v>
      </c>
      <c r="R26" s="330">
        <v>0.97</v>
      </c>
      <c r="S26" s="330">
        <v>1</v>
      </c>
      <c r="T26" s="330">
        <v>1.02</v>
      </c>
      <c r="U26" s="330">
        <v>1.04</v>
      </c>
      <c r="V26" s="330">
        <v>1.07</v>
      </c>
      <c r="W26" s="330">
        <v>1.1000000000000001</v>
      </c>
      <c r="X26" s="330">
        <v>1.1200000000000001</v>
      </c>
      <c r="Y26" s="330">
        <v>1.1399999999999999</v>
      </c>
      <c r="Z26" s="330">
        <v>1.21</v>
      </c>
      <c r="AA26" s="330">
        <v>1.28</v>
      </c>
      <c r="AB26" s="330">
        <v>1.34</v>
      </c>
    </row>
    <row r="27" spans="1:28" x14ac:dyDescent="0.4">
      <c r="A27" s="330"/>
      <c r="B27" s="330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30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30"/>
    </row>
    <row r="28" spans="1:28" x14ac:dyDescent="0.4">
      <c r="A28" s="390" t="s">
        <v>700</v>
      </c>
      <c r="B28" s="395">
        <v>2012</v>
      </c>
      <c r="C28" s="395">
        <v>2013</v>
      </c>
      <c r="D28" s="395">
        <v>2014</v>
      </c>
      <c r="E28" s="395">
        <v>2015</v>
      </c>
      <c r="F28" s="395">
        <v>2016</v>
      </c>
      <c r="G28" s="395">
        <v>2017</v>
      </c>
      <c r="H28" s="395">
        <v>2018</v>
      </c>
      <c r="I28" s="395">
        <v>2019</v>
      </c>
      <c r="J28" s="395">
        <v>2020</v>
      </c>
      <c r="K28" s="395">
        <v>2021</v>
      </c>
      <c r="L28" s="395">
        <v>2022</v>
      </c>
      <c r="M28" s="395">
        <v>2023</v>
      </c>
      <c r="N28" s="395">
        <v>2024</v>
      </c>
      <c r="O28" s="330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30"/>
    </row>
    <row r="29" spans="1:28" x14ac:dyDescent="0.4">
      <c r="A29" s="392" t="s">
        <v>162</v>
      </c>
      <c r="B29" s="385">
        <v>531</v>
      </c>
      <c r="C29" s="385">
        <v>531</v>
      </c>
      <c r="D29" s="385">
        <v>639</v>
      </c>
      <c r="E29" s="385">
        <v>648</v>
      </c>
      <c r="F29" s="385">
        <v>634</v>
      </c>
      <c r="G29" s="385">
        <v>655</v>
      </c>
      <c r="H29" s="385">
        <v>647</v>
      </c>
      <c r="I29" s="385">
        <v>656</v>
      </c>
      <c r="J29" s="385">
        <v>663</v>
      </c>
      <c r="K29" s="385">
        <v>694</v>
      </c>
      <c r="L29" s="385">
        <v>693</v>
      </c>
      <c r="M29" s="385">
        <v>674</v>
      </c>
      <c r="N29" s="385">
        <v>698</v>
      </c>
      <c r="O29" s="330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30"/>
    </row>
    <row r="30" spans="1:28" x14ac:dyDescent="0.4">
      <c r="A30" s="392" t="s">
        <v>159</v>
      </c>
      <c r="B30" s="385">
        <v>997</v>
      </c>
      <c r="C30" s="385">
        <v>983</v>
      </c>
      <c r="D30" s="385">
        <v>1043</v>
      </c>
      <c r="E30" s="385">
        <v>1004</v>
      </c>
      <c r="F30" s="385">
        <v>1020</v>
      </c>
      <c r="G30" s="385">
        <v>1003</v>
      </c>
      <c r="H30" s="385">
        <v>967</v>
      </c>
      <c r="I30" s="385">
        <v>999</v>
      </c>
      <c r="J30" s="385">
        <v>997</v>
      </c>
      <c r="K30" s="385">
        <v>1075</v>
      </c>
      <c r="L30" s="385">
        <v>1046</v>
      </c>
      <c r="M30" s="385">
        <v>1014</v>
      </c>
      <c r="N30" s="385">
        <v>986</v>
      </c>
      <c r="O30" s="330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30"/>
    </row>
    <row r="31" spans="1:28" x14ac:dyDescent="0.4">
      <c r="A31" s="392" t="s">
        <v>160</v>
      </c>
      <c r="B31" s="385">
        <v>28367</v>
      </c>
      <c r="C31" s="385">
        <v>28990</v>
      </c>
      <c r="D31" s="385">
        <v>30081</v>
      </c>
      <c r="E31" s="385">
        <v>31057</v>
      </c>
      <c r="F31" s="385">
        <v>31921</v>
      </c>
      <c r="G31" s="385">
        <v>33061</v>
      </c>
      <c r="H31" s="385">
        <v>33393</v>
      </c>
      <c r="I31" s="385">
        <v>33713</v>
      </c>
      <c r="J31" s="385">
        <v>34421</v>
      </c>
      <c r="K31" s="385">
        <v>35648</v>
      </c>
      <c r="L31" s="385">
        <v>34218</v>
      </c>
      <c r="M31" s="385">
        <v>33438</v>
      </c>
      <c r="N31" s="385">
        <v>33810</v>
      </c>
      <c r="O31" s="330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30"/>
    </row>
    <row r="32" spans="1:28" x14ac:dyDescent="0.4">
      <c r="A32" s="396" t="s">
        <v>136</v>
      </c>
      <c r="B32" s="384">
        <v>29895</v>
      </c>
      <c r="C32" s="384">
        <v>30503</v>
      </c>
      <c r="D32" s="384">
        <v>31762</v>
      </c>
      <c r="E32" s="384">
        <v>32709</v>
      </c>
      <c r="F32" s="384">
        <v>33575</v>
      </c>
      <c r="G32" s="384">
        <v>34719</v>
      </c>
      <c r="H32" s="384">
        <v>35006</v>
      </c>
      <c r="I32" s="384">
        <v>35368</v>
      </c>
      <c r="J32" s="384">
        <v>36081</v>
      </c>
      <c r="K32" s="384">
        <v>37417</v>
      </c>
      <c r="L32" s="384">
        <v>35957</v>
      </c>
      <c r="M32" s="384">
        <v>35127</v>
      </c>
      <c r="N32" s="384">
        <v>35494</v>
      </c>
      <c r="O32" s="330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30"/>
    </row>
    <row r="33" spans="1:28" x14ac:dyDescent="0.4">
      <c r="A33" s="330"/>
      <c r="B33" s="330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330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30"/>
    </row>
    <row r="34" spans="1:28" x14ac:dyDescent="0.4">
      <c r="A34" s="390" t="s">
        <v>698</v>
      </c>
      <c r="B34" s="382"/>
      <c r="C34" s="400"/>
      <c r="D34" s="400"/>
      <c r="E34" s="400"/>
      <c r="F34" s="400"/>
      <c r="G34" s="400"/>
      <c r="H34" s="400"/>
      <c r="I34" s="398"/>
      <c r="J34" s="398"/>
      <c r="K34" s="398"/>
      <c r="L34" s="398"/>
      <c r="M34" s="398"/>
      <c r="N34" s="398"/>
      <c r="O34" s="330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30"/>
    </row>
    <row r="35" spans="1:28" x14ac:dyDescent="0.4">
      <c r="A35" s="390" t="s">
        <v>703</v>
      </c>
      <c r="B35" s="382"/>
      <c r="C35" s="400"/>
      <c r="D35" s="400"/>
      <c r="E35" s="400"/>
      <c r="F35" s="400"/>
      <c r="G35" s="400"/>
      <c r="H35" s="400"/>
      <c r="I35" s="398"/>
      <c r="J35" s="398"/>
      <c r="K35" s="398"/>
      <c r="L35" s="398"/>
      <c r="M35" s="398"/>
      <c r="N35" s="398"/>
      <c r="O35" s="330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30"/>
    </row>
    <row r="36" spans="1:28" x14ac:dyDescent="0.4">
      <c r="A36" s="392"/>
      <c r="B36" s="330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30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30"/>
    </row>
    <row r="37" spans="1:28" x14ac:dyDescent="0.4">
      <c r="A37" s="404" t="s">
        <v>700</v>
      </c>
      <c r="B37" s="405">
        <v>2012</v>
      </c>
      <c r="C37" s="405">
        <v>2013</v>
      </c>
      <c r="D37" s="405">
        <v>2014</v>
      </c>
      <c r="E37" s="405">
        <v>2015</v>
      </c>
      <c r="F37" s="405">
        <v>2016</v>
      </c>
      <c r="G37" s="405">
        <v>2017</v>
      </c>
      <c r="H37" s="405">
        <v>2018</v>
      </c>
      <c r="I37" s="405">
        <v>2019</v>
      </c>
      <c r="J37" s="405">
        <v>2020</v>
      </c>
      <c r="K37" s="405">
        <v>2021</v>
      </c>
      <c r="L37" s="405">
        <v>2022</v>
      </c>
      <c r="M37" s="405">
        <v>2023</v>
      </c>
      <c r="N37" s="406">
        <v>2024</v>
      </c>
      <c r="O37" s="406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30"/>
    </row>
    <row r="38" spans="1:28" x14ac:dyDescent="0.4">
      <c r="A38" s="392" t="s">
        <v>704</v>
      </c>
      <c r="B38" s="330">
        <v>100</v>
      </c>
      <c r="C38" s="330">
        <v>100</v>
      </c>
      <c r="D38" s="330">
        <v>120</v>
      </c>
      <c r="E38" s="330">
        <v>122</v>
      </c>
      <c r="F38" s="330">
        <v>119</v>
      </c>
      <c r="G38" s="330">
        <v>123</v>
      </c>
      <c r="H38" s="330">
        <v>122</v>
      </c>
      <c r="I38" s="330">
        <v>124</v>
      </c>
      <c r="J38" s="330">
        <v>125</v>
      </c>
      <c r="K38" s="330">
        <v>131</v>
      </c>
      <c r="L38" s="330">
        <v>130</v>
      </c>
      <c r="M38" s="330">
        <v>127</v>
      </c>
      <c r="N38" s="398">
        <v>131</v>
      </c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30"/>
    </row>
    <row r="39" spans="1:28" x14ac:dyDescent="0.4">
      <c r="A39" s="392" t="s">
        <v>705</v>
      </c>
      <c r="B39" s="330">
        <v>100</v>
      </c>
      <c r="C39" s="330">
        <v>99</v>
      </c>
      <c r="D39" s="330">
        <v>105</v>
      </c>
      <c r="E39" s="330">
        <v>101</v>
      </c>
      <c r="F39" s="330">
        <v>102</v>
      </c>
      <c r="G39" s="330">
        <v>101</v>
      </c>
      <c r="H39" s="330">
        <v>97</v>
      </c>
      <c r="I39" s="330">
        <v>100</v>
      </c>
      <c r="J39" s="330">
        <v>100</v>
      </c>
      <c r="K39" s="330">
        <v>108</v>
      </c>
      <c r="L39" s="330">
        <v>105</v>
      </c>
      <c r="M39" s="330">
        <v>102</v>
      </c>
      <c r="N39" s="398">
        <v>99</v>
      </c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30"/>
    </row>
    <row r="40" spans="1:28" x14ac:dyDescent="0.4">
      <c r="A40" s="392" t="s">
        <v>706</v>
      </c>
      <c r="B40" s="330">
        <v>100</v>
      </c>
      <c r="C40" s="330">
        <v>102</v>
      </c>
      <c r="D40" s="330">
        <v>106</v>
      </c>
      <c r="E40" s="330">
        <v>109</v>
      </c>
      <c r="F40" s="330">
        <v>113</v>
      </c>
      <c r="G40" s="330">
        <v>117</v>
      </c>
      <c r="H40" s="330">
        <v>118</v>
      </c>
      <c r="I40" s="330">
        <v>119</v>
      </c>
      <c r="J40" s="330">
        <v>121</v>
      </c>
      <c r="K40" s="330">
        <v>126</v>
      </c>
      <c r="L40" s="330">
        <v>121</v>
      </c>
      <c r="M40" s="330">
        <v>118</v>
      </c>
      <c r="N40" s="401">
        <v>119</v>
      </c>
      <c r="O40" s="401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30"/>
    </row>
    <row r="41" spans="1:28" x14ac:dyDescent="0.4">
      <c r="A41" s="394" t="s">
        <v>136</v>
      </c>
      <c r="B41" s="383">
        <v>100</v>
      </c>
      <c r="C41" s="383">
        <v>102</v>
      </c>
      <c r="D41" s="383">
        <v>106</v>
      </c>
      <c r="E41" s="383">
        <v>109</v>
      </c>
      <c r="F41" s="383">
        <v>112</v>
      </c>
      <c r="G41" s="383">
        <v>116</v>
      </c>
      <c r="H41" s="383">
        <v>117</v>
      </c>
      <c r="I41" s="383">
        <v>118</v>
      </c>
      <c r="J41" s="383">
        <v>121</v>
      </c>
      <c r="K41" s="383">
        <v>125</v>
      </c>
      <c r="L41" s="383">
        <v>120</v>
      </c>
      <c r="M41" s="383">
        <v>118</v>
      </c>
      <c r="N41" s="402">
        <v>119</v>
      </c>
      <c r="O41" s="402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30"/>
    </row>
  </sheetData>
  <mergeCells count="365">
    <mergeCell ref="Z41:AA41"/>
    <mergeCell ref="N41:O41"/>
    <mergeCell ref="P41:Q41"/>
    <mergeCell ref="R41:S41"/>
    <mergeCell ref="T41:U41"/>
    <mergeCell ref="V41:W41"/>
    <mergeCell ref="X41:Y41"/>
    <mergeCell ref="Z39:AA39"/>
    <mergeCell ref="N40:O40"/>
    <mergeCell ref="P40:Q40"/>
    <mergeCell ref="R40:S40"/>
    <mergeCell ref="T40:U40"/>
    <mergeCell ref="V40:W40"/>
    <mergeCell ref="X40:Y40"/>
    <mergeCell ref="Z40:AA40"/>
    <mergeCell ref="N39:O39"/>
    <mergeCell ref="P39:Q39"/>
    <mergeCell ref="R39:S39"/>
    <mergeCell ref="T39:U39"/>
    <mergeCell ref="V39:W39"/>
    <mergeCell ref="X39:Y39"/>
    <mergeCell ref="Z37:AA37"/>
    <mergeCell ref="N38:O38"/>
    <mergeCell ref="P38:Q38"/>
    <mergeCell ref="R38:S38"/>
    <mergeCell ref="T38:U38"/>
    <mergeCell ref="V38:W38"/>
    <mergeCell ref="X38:Y38"/>
    <mergeCell ref="Z38:AA38"/>
    <mergeCell ref="N37:O37"/>
    <mergeCell ref="P37:Q37"/>
    <mergeCell ref="R37:S37"/>
    <mergeCell ref="T37:U37"/>
    <mergeCell ref="V37:W37"/>
    <mergeCell ref="X37:Y37"/>
    <mergeCell ref="P36:Q36"/>
    <mergeCell ref="R36:S36"/>
    <mergeCell ref="T36:U36"/>
    <mergeCell ref="V36:W36"/>
    <mergeCell ref="X36:Y36"/>
    <mergeCell ref="Z36:AA36"/>
    <mergeCell ref="C36:D36"/>
    <mergeCell ref="E36:F36"/>
    <mergeCell ref="G36:H36"/>
    <mergeCell ref="I36:J36"/>
    <mergeCell ref="K36:L36"/>
    <mergeCell ref="M36:N36"/>
    <mergeCell ref="P35:Q35"/>
    <mergeCell ref="R35:S35"/>
    <mergeCell ref="T35:U35"/>
    <mergeCell ref="V35:W35"/>
    <mergeCell ref="X35:Y35"/>
    <mergeCell ref="Z35:AA35"/>
    <mergeCell ref="C35:D35"/>
    <mergeCell ref="E35:F35"/>
    <mergeCell ref="G35:H35"/>
    <mergeCell ref="I35:J35"/>
    <mergeCell ref="K35:L35"/>
    <mergeCell ref="M35:N35"/>
    <mergeCell ref="P34:Q34"/>
    <mergeCell ref="R34:S34"/>
    <mergeCell ref="T34:U34"/>
    <mergeCell ref="V34:W34"/>
    <mergeCell ref="X34:Y34"/>
    <mergeCell ref="Z34:AA34"/>
    <mergeCell ref="C34:D34"/>
    <mergeCell ref="E34:F34"/>
    <mergeCell ref="G34:H34"/>
    <mergeCell ref="I34:J34"/>
    <mergeCell ref="K34:L34"/>
    <mergeCell ref="M34:N34"/>
    <mergeCell ref="P33:Q33"/>
    <mergeCell ref="R33:S33"/>
    <mergeCell ref="T33:U33"/>
    <mergeCell ref="V33:W33"/>
    <mergeCell ref="X33:Y33"/>
    <mergeCell ref="Z33:AA33"/>
    <mergeCell ref="C33:D33"/>
    <mergeCell ref="E33:F33"/>
    <mergeCell ref="G33:H33"/>
    <mergeCell ref="I33:J33"/>
    <mergeCell ref="K33:L33"/>
    <mergeCell ref="M33:N33"/>
    <mergeCell ref="P32:Q32"/>
    <mergeCell ref="R32:S32"/>
    <mergeCell ref="T32:U32"/>
    <mergeCell ref="V32:W32"/>
    <mergeCell ref="X32:Y32"/>
    <mergeCell ref="Z32:AA32"/>
    <mergeCell ref="P31:Q31"/>
    <mergeCell ref="R31:S31"/>
    <mergeCell ref="T31:U31"/>
    <mergeCell ref="V31:W31"/>
    <mergeCell ref="X31:Y31"/>
    <mergeCell ref="Z31:AA31"/>
    <mergeCell ref="P30:Q30"/>
    <mergeCell ref="R30:S30"/>
    <mergeCell ref="T30:U30"/>
    <mergeCell ref="V30:W30"/>
    <mergeCell ref="X30:Y30"/>
    <mergeCell ref="Z30:AA30"/>
    <mergeCell ref="P29:Q29"/>
    <mergeCell ref="R29:S29"/>
    <mergeCell ref="T29:U29"/>
    <mergeCell ref="V29:W29"/>
    <mergeCell ref="X29:Y29"/>
    <mergeCell ref="Z29:AA29"/>
    <mergeCell ref="P28:Q28"/>
    <mergeCell ref="R28:S28"/>
    <mergeCell ref="T28:U28"/>
    <mergeCell ref="V28:W28"/>
    <mergeCell ref="X28:Y28"/>
    <mergeCell ref="Z28:AA28"/>
    <mergeCell ref="P27:Q27"/>
    <mergeCell ref="R27:S27"/>
    <mergeCell ref="T27:U27"/>
    <mergeCell ref="V27:W27"/>
    <mergeCell ref="X27:Y27"/>
    <mergeCell ref="Z27:AA27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P24:Q24"/>
    <mergeCell ref="R24:S24"/>
    <mergeCell ref="T24:U24"/>
    <mergeCell ref="V24:W24"/>
    <mergeCell ref="X24:Y24"/>
    <mergeCell ref="Z24:AA24"/>
    <mergeCell ref="C24:D24"/>
    <mergeCell ref="E24:F24"/>
    <mergeCell ref="G24:H24"/>
    <mergeCell ref="I24:J24"/>
    <mergeCell ref="K24:L24"/>
    <mergeCell ref="M24:N24"/>
    <mergeCell ref="P23:Q23"/>
    <mergeCell ref="R23:S23"/>
    <mergeCell ref="T23:U23"/>
    <mergeCell ref="V23:W23"/>
    <mergeCell ref="X23:Y23"/>
    <mergeCell ref="Z23:AA23"/>
    <mergeCell ref="C23:D23"/>
    <mergeCell ref="E23:F23"/>
    <mergeCell ref="G23:H23"/>
    <mergeCell ref="I23:J23"/>
    <mergeCell ref="K23:L23"/>
    <mergeCell ref="M23:N23"/>
    <mergeCell ref="P22:Q22"/>
    <mergeCell ref="R22:S22"/>
    <mergeCell ref="T22:U22"/>
    <mergeCell ref="V22:W22"/>
    <mergeCell ref="X22:Y22"/>
    <mergeCell ref="Z22:AA22"/>
    <mergeCell ref="C22:D22"/>
    <mergeCell ref="E22:F22"/>
    <mergeCell ref="G22:H22"/>
    <mergeCell ref="I22:J22"/>
    <mergeCell ref="K22:L22"/>
    <mergeCell ref="M22:N22"/>
    <mergeCell ref="P21:Q21"/>
    <mergeCell ref="R21:S21"/>
    <mergeCell ref="T21:U21"/>
    <mergeCell ref="V21:W21"/>
    <mergeCell ref="X21:Y21"/>
    <mergeCell ref="Z21:AA21"/>
    <mergeCell ref="C21:D21"/>
    <mergeCell ref="E21:F21"/>
    <mergeCell ref="G21:H21"/>
    <mergeCell ref="I21:J21"/>
    <mergeCell ref="K21:L21"/>
    <mergeCell ref="M21:N21"/>
    <mergeCell ref="P20:Q20"/>
    <mergeCell ref="R20:S20"/>
    <mergeCell ref="T20:U20"/>
    <mergeCell ref="V20:W20"/>
    <mergeCell ref="X20:Y20"/>
    <mergeCell ref="Z20:AA20"/>
    <mergeCell ref="C20:D20"/>
    <mergeCell ref="E20:F20"/>
    <mergeCell ref="G20:H20"/>
    <mergeCell ref="I20:J20"/>
    <mergeCell ref="K20:L20"/>
    <mergeCell ref="M20:N20"/>
    <mergeCell ref="Z18:AA18"/>
    <mergeCell ref="N19:O19"/>
    <mergeCell ref="P19:Q19"/>
    <mergeCell ref="R19:S19"/>
    <mergeCell ref="T19:U19"/>
    <mergeCell ref="V19:W19"/>
    <mergeCell ref="X19:Y19"/>
    <mergeCell ref="Z19:AA19"/>
    <mergeCell ref="N18:O18"/>
    <mergeCell ref="P18:Q18"/>
    <mergeCell ref="R18:S18"/>
    <mergeCell ref="T18:U18"/>
    <mergeCell ref="V18:W18"/>
    <mergeCell ref="X18:Y18"/>
    <mergeCell ref="Z16:AA16"/>
    <mergeCell ref="N17:O17"/>
    <mergeCell ref="P17:Q17"/>
    <mergeCell ref="R17:S17"/>
    <mergeCell ref="T17:U17"/>
    <mergeCell ref="V17:W17"/>
    <mergeCell ref="X17:Y17"/>
    <mergeCell ref="Z17:AA17"/>
    <mergeCell ref="N16:O16"/>
    <mergeCell ref="P16:Q16"/>
    <mergeCell ref="R16:S16"/>
    <mergeCell ref="T16:U16"/>
    <mergeCell ref="V16:W16"/>
    <mergeCell ref="X16:Y16"/>
    <mergeCell ref="V14:W14"/>
    <mergeCell ref="X14:Y14"/>
    <mergeCell ref="Z14:AA14"/>
    <mergeCell ref="N15:O15"/>
    <mergeCell ref="P15:Q15"/>
    <mergeCell ref="R15:S15"/>
    <mergeCell ref="T15:U15"/>
    <mergeCell ref="V15:W15"/>
    <mergeCell ref="X15:Y15"/>
    <mergeCell ref="Z15:AA15"/>
    <mergeCell ref="Z13:AA13"/>
    <mergeCell ref="C14:D14"/>
    <mergeCell ref="E14:F14"/>
    <mergeCell ref="G14:H14"/>
    <mergeCell ref="I14:J14"/>
    <mergeCell ref="K14:L14"/>
    <mergeCell ref="M14:N14"/>
    <mergeCell ref="P14:Q14"/>
    <mergeCell ref="R14:S14"/>
    <mergeCell ref="T14:U14"/>
    <mergeCell ref="M13:N13"/>
    <mergeCell ref="P13:Q13"/>
    <mergeCell ref="R13:S13"/>
    <mergeCell ref="T13:U13"/>
    <mergeCell ref="V13:W13"/>
    <mergeCell ref="X13:Y13"/>
    <mergeCell ref="R12:S12"/>
    <mergeCell ref="T12:U12"/>
    <mergeCell ref="V12:W12"/>
    <mergeCell ref="X12:Y12"/>
    <mergeCell ref="Z12:AA12"/>
    <mergeCell ref="C13:D13"/>
    <mergeCell ref="E13:F13"/>
    <mergeCell ref="G13:H13"/>
    <mergeCell ref="I13:J13"/>
    <mergeCell ref="K13:L13"/>
    <mergeCell ref="V11:W11"/>
    <mergeCell ref="X11:Y11"/>
    <mergeCell ref="Z11:AA11"/>
    <mergeCell ref="C12:D12"/>
    <mergeCell ref="E12:F12"/>
    <mergeCell ref="G12:H12"/>
    <mergeCell ref="I12:J12"/>
    <mergeCell ref="K12:L12"/>
    <mergeCell ref="M12:N12"/>
    <mergeCell ref="P12:Q12"/>
    <mergeCell ref="Z10:AA10"/>
    <mergeCell ref="C11:D11"/>
    <mergeCell ref="E11:F11"/>
    <mergeCell ref="G11:H11"/>
    <mergeCell ref="I11:J11"/>
    <mergeCell ref="K11:L11"/>
    <mergeCell ref="M11:N11"/>
    <mergeCell ref="P11:Q11"/>
    <mergeCell ref="R11:S11"/>
    <mergeCell ref="T11:U11"/>
    <mergeCell ref="N10:O10"/>
    <mergeCell ref="P10:Q10"/>
    <mergeCell ref="R10:S10"/>
    <mergeCell ref="T10:U10"/>
    <mergeCell ref="V10:W10"/>
    <mergeCell ref="X10:Y10"/>
    <mergeCell ref="Z8:AA8"/>
    <mergeCell ref="N9:O9"/>
    <mergeCell ref="P9:Q9"/>
    <mergeCell ref="R9:S9"/>
    <mergeCell ref="T9:U9"/>
    <mergeCell ref="V9:W9"/>
    <mergeCell ref="X9:Y9"/>
    <mergeCell ref="Z9:AA9"/>
    <mergeCell ref="N8:O8"/>
    <mergeCell ref="P8:Q8"/>
    <mergeCell ref="R8:S8"/>
    <mergeCell ref="T8:U8"/>
    <mergeCell ref="V8:W8"/>
    <mergeCell ref="X8:Y8"/>
    <mergeCell ref="Z6:AA6"/>
    <mergeCell ref="N7:O7"/>
    <mergeCell ref="P7:Q7"/>
    <mergeCell ref="R7:S7"/>
    <mergeCell ref="T7:U7"/>
    <mergeCell ref="V7:W7"/>
    <mergeCell ref="X7:Y7"/>
    <mergeCell ref="Z7:AA7"/>
    <mergeCell ref="N6:O6"/>
    <mergeCell ref="P6:Q6"/>
    <mergeCell ref="R6:S6"/>
    <mergeCell ref="T6:U6"/>
    <mergeCell ref="V6:W6"/>
    <mergeCell ref="X6:Y6"/>
    <mergeCell ref="Z4:AA4"/>
    <mergeCell ref="N5:O5"/>
    <mergeCell ref="P5:Q5"/>
    <mergeCell ref="R5:S5"/>
    <mergeCell ref="T5:U5"/>
    <mergeCell ref="V5:W5"/>
    <mergeCell ref="X5:Y5"/>
    <mergeCell ref="Z5:AA5"/>
    <mergeCell ref="N4:O4"/>
    <mergeCell ref="P4:Q4"/>
    <mergeCell ref="R4:S4"/>
    <mergeCell ref="T4:U4"/>
    <mergeCell ref="V4:W4"/>
    <mergeCell ref="X4:Y4"/>
    <mergeCell ref="P3:Q3"/>
    <mergeCell ref="R3:S3"/>
    <mergeCell ref="T3:U3"/>
    <mergeCell ref="V3:W3"/>
    <mergeCell ref="X3:Y3"/>
    <mergeCell ref="Z3:AA3"/>
    <mergeCell ref="C3:D3"/>
    <mergeCell ref="E3:F3"/>
    <mergeCell ref="G3:H3"/>
    <mergeCell ref="I3:J3"/>
    <mergeCell ref="K3:L3"/>
    <mergeCell ref="M3:N3"/>
    <mergeCell ref="P2:Q2"/>
    <mergeCell ref="R2:S2"/>
    <mergeCell ref="T2:U2"/>
    <mergeCell ref="V2:W2"/>
    <mergeCell ref="X2:Y2"/>
    <mergeCell ref="Z2:AA2"/>
    <mergeCell ref="C2:D2"/>
    <mergeCell ref="E2:F2"/>
    <mergeCell ref="G2:H2"/>
    <mergeCell ref="I2:J2"/>
    <mergeCell ref="K2:L2"/>
    <mergeCell ref="M2:N2"/>
    <mergeCell ref="P1:Q1"/>
    <mergeCell ref="R1:S1"/>
    <mergeCell ref="T1:U1"/>
    <mergeCell ref="V1:W1"/>
    <mergeCell ref="X1:Y1"/>
    <mergeCell ref="Z1:AA1"/>
    <mergeCell ref="A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BBDF-FA39-4BDA-8F3C-E016F4D54255}">
  <dimension ref="A1:K56"/>
  <sheetViews>
    <sheetView workbookViewId="0">
      <selection activeCell="A25" sqref="A25"/>
    </sheetView>
  </sheetViews>
  <sheetFormatPr baseColWidth="10" defaultColWidth="7.07421875" defaultRowHeight="12.5" x14ac:dyDescent="0.25"/>
  <cols>
    <col min="1" max="1" width="7.07421875" style="40"/>
    <col min="2" max="11" width="11.3046875" style="40" customWidth="1"/>
    <col min="12" max="16384" width="7.07421875" style="40"/>
  </cols>
  <sheetData>
    <row r="1" spans="1:11" ht="14.5" x14ac:dyDescent="0.25">
      <c r="A1" s="39" t="s">
        <v>158</v>
      </c>
    </row>
    <row r="2" spans="1:11" ht="13" x14ac:dyDescent="0.3">
      <c r="B2" s="41" t="s">
        <v>159</v>
      </c>
      <c r="C2" s="41" t="s">
        <v>160</v>
      </c>
      <c r="D2" s="41" t="s">
        <v>161</v>
      </c>
      <c r="E2" s="41" t="s">
        <v>162</v>
      </c>
      <c r="F2" s="41" t="s">
        <v>163</v>
      </c>
      <c r="G2" s="41" t="s">
        <v>164</v>
      </c>
      <c r="H2" s="41" t="s">
        <v>165</v>
      </c>
      <c r="I2" s="41" t="s">
        <v>166</v>
      </c>
    </row>
    <row r="3" spans="1:11" ht="13" x14ac:dyDescent="0.3">
      <c r="A3" s="41">
        <v>2014</v>
      </c>
      <c r="B3" s="40">
        <v>3062885988.1808496</v>
      </c>
      <c r="C3" s="40">
        <v>2525045710.4399791</v>
      </c>
      <c r="D3" s="40">
        <v>1198846153.96351</v>
      </c>
      <c r="E3" s="40">
        <v>165709678.60044</v>
      </c>
      <c r="F3" s="40">
        <v>55589606.968999997</v>
      </c>
      <c r="G3" s="40">
        <v>55313499.179510027</v>
      </c>
      <c r="H3" s="40">
        <v>189243001.86453998</v>
      </c>
      <c r="I3" s="40">
        <v>14526296.242769999</v>
      </c>
    </row>
    <row r="4" spans="1:11" ht="13" x14ac:dyDescent="0.3">
      <c r="A4" s="41">
        <v>2015</v>
      </c>
      <c r="B4" s="40">
        <v>3352042754.2000008</v>
      </c>
      <c r="C4" s="40">
        <v>2745705808.9700007</v>
      </c>
      <c r="D4" s="40">
        <v>1154856046.6100001</v>
      </c>
      <c r="E4" s="40">
        <v>216364790.44999999</v>
      </c>
      <c r="F4" s="40">
        <v>95023153.549999997</v>
      </c>
      <c r="G4" s="40">
        <v>145207260.80000001</v>
      </c>
      <c r="H4" s="40">
        <v>214420598.87</v>
      </c>
      <c r="I4" s="40">
        <v>13657659.969999999</v>
      </c>
    </row>
    <row r="5" spans="1:11" ht="13" x14ac:dyDescent="0.3">
      <c r="A5" s="41">
        <v>2016</v>
      </c>
      <c r="B5" s="40">
        <v>3372467783.4637961</v>
      </c>
      <c r="C5" s="40">
        <v>3098152879.3835621</v>
      </c>
      <c r="D5" s="40">
        <v>1238035415.8512719</v>
      </c>
      <c r="E5" s="40">
        <v>301429134.20743632</v>
      </c>
      <c r="F5" s="40">
        <v>112846482.38747554</v>
      </c>
      <c r="G5" s="40">
        <v>101667415.65557727</v>
      </c>
      <c r="H5" s="40">
        <v>285752345.40117413</v>
      </c>
      <c r="I5" s="40">
        <v>14547461.937377691</v>
      </c>
      <c r="J5" s="41"/>
      <c r="K5" s="41"/>
    </row>
    <row r="6" spans="1:11" ht="13" x14ac:dyDescent="0.3">
      <c r="A6" s="41">
        <v>2017</v>
      </c>
      <c r="B6" s="40">
        <v>3582115681.7051363</v>
      </c>
      <c r="C6" s="40">
        <v>3309374962.022934</v>
      </c>
      <c r="D6" s="40">
        <v>1341483732.2765691</v>
      </c>
      <c r="E6" s="40">
        <v>239223775.40046355</v>
      </c>
      <c r="F6" s="40">
        <v>182437369.52885392</v>
      </c>
      <c r="G6" s="40">
        <v>128442679.00113115</v>
      </c>
      <c r="H6" s="40">
        <v>307199965.81583959</v>
      </c>
      <c r="I6" s="40">
        <v>12721208.438878531</v>
      </c>
    </row>
    <row r="7" spans="1:11" ht="13" x14ac:dyDescent="0.3">
      <c r="A7" s="41">
        <v>2018</v>
      </c>
      <c r="B7" s="40">
        <v>3532276427.6478376</v>
      </c>
      <c r="C7" s="40">
        <v>3398029360.546813</v>
      </c>
      <c r="D7" s="40">
        <v>1278158366.8585403</v>
      </c>
      <c r="E7" s="40">
        <v>267547889.17657021</v>
      </c>
      <c r="F7" s="40">
        <v>242033014.51734206</v>
      </c>
      <c r="G7" s="40">
        <v>94646402.411707997</v>
      </c>
      <c r="H7" s="40">
        <v>312365597.97380072</v>
      </c>
      <c r="I7" s="40">
        <v>7619848.6615346167</v>
      </c>
    </row>
    <row r="8" spans="1:11" ht="13" x14ac:dyDescent="0.3">
      <c r="A8" s="41">
        <v>2019</v>
      </c>
      <c r="B8" s="40">
        <v>3691151528.85847</v>
      </c>
      <c r="C8" s="40">
        <v>3330264225.8813591</v>
      </c>
      <c r="D8" s="40">
        <v>1234412424.4144397</v>
      </c>
      <c r="E8" s="40">
        <v>261416549.19286716</v>
      </c>
      <c r="F8" s="40">
        <v>308175186.13516259</v>
      </c>
      <c r="G8" s="40">
        <v>118148842.02787052</v>
      </c>
      <c r="H8" s="40">
        <v>261432251.82673487</v>
      </c>
      <c r="I8" s="40">
        <v>8784801.00307885</v>
      </c>
    </row>
    <row r="9" spans="1:11" ht="13" x14ac:dyDescent="0.3">
      <c r="A9" s="41">
        <v>2020</v>
      </c>
      <c r="B9" s="40">
        <v>3885210930.8071027</v>
      </c>
      <c r="C9" s="40">
        <v>3225334468.6306548</v>
      </c>
      <c r="D9" s="40">
        <v>1303982897.0801041</v>
      </c>
      <c r="E9" s="40">
        <v>295367509.8932606</v>
      </c>
      <c r="F9" s="40">
        <v>394165861.79410279</v>
      </c>
      <c r="G9" s="40">
        <v>45933419.955826066</v>
      </c>
      <c r="H9" s="40">
        <v>224058038.84167823</v>
      </c>
      <c r="I9" s="40">
        <v>9427362.9782287311</v>
      </c>
    </row>
    <row r="10" spans="1:11" ht="13" x14ac:dyDescent="0.3">
      <c r="A10" s="41">
        <v>2021</v>
      </c>
      <c r="B10" s="40">
        <v>3984795607.2038164</v>
      </c>
      <c r="C10" s="40">
        <v>3475332038.7985873</v>
      </c>
      <c r="D10" s="40">
        <v>1778567441.6800423</v>
      </c>
      <c r="E10" s="40">
        <v>275439548.39476752</v>
      </c>
      <c r="F10" s="40">
        <v>341624449.86712015</v>
      </c>
      <c r="G10" s="40">
        <v>106959380.50642779</v>
      </c>
      <c r="H10" s="40">
        <v>196673560.17771533</v>
      </c>
      <c r="I10" s="40">
        <v>18310775.104217369</v>
      </c>
    </row>
    <row r="11" spans="1:11" ht="13" x14ac:dyDescent="0.3">
      <c r="A11" s="41">
        <v>2022</v>
      </c>
      <c r="B11" s="40">
        <v>3607020180.5396829</v>
      </c>
      <c r="C11" s="40">
        <v>3440621993.9401827</v>
      </c>
      <c r="D11" s="40">
        <v>1724183023.4926319</v>
      </c>
      <c r="E11" s="40">
        <v>262107839.6991649</v>
      </c>
      <c r="F11" s="40">
        <v>297643920.05445743</v>
      </c>
      <c r="G11" s="40">
        <v>56319990.875871047</v>
      </c>
      <c r="H11" s="40">
        <v>178288208.38581303</v>
      </c>
      <c r="I11" s="40">
        <v>33520746.500768837</v>
      </c>
    </row>
    <row r="12" spans="1:11" ht="13" x14ac:dyDescent="0.3">
      <c r="A12" s="41">
        <v>2023</v>
      </c>
      <c r="B12" s="40">
        <v>3660769924.8231401</v>
      </c>
      <c r="C12" s="40">
        <v>3195480784.5034447</v>
      </c>
      <c r="D12" s="40">
        <v>1417935493.0062401</v>
      </c>
      <c r="E12" s="40">
        <v>238036119.90194333</v>
      </c>
      <c r="F12" s="40">
        <v>223253101.49719182</v>
      </c>
      <c r="G12" s="40">
        <v>55147591.582001083</v>
      </c>
      <c r="H12" s="40">
        <v>120183478.99302723</v>
      </c>
      <c r="I12" s="40">
        <v>32900835.462415569</v>
      </c>
    </row>
    <row r="14" spans="1:11" ht="14.5" x14ac:dyDescent="0.25">
      <c r="A14" s="39" t="s">
        <v>167</v>
      </c>
    </row>
    <row r="15" spans="1:11" ht="13" x14ac:dyDescent="0.3">
      <c r="B15" s="41" t="s">
        <v>159</v>
      </c>
      <c r="C15" s="41" t="s">
        <v>160</v>
      </c>
      <c r="D15" s="41" t="s">
        <v>161</v>
      </c>
      <c r="E15" s="41" t="s">
        <v>162</v>
      </c>
      <c r="F15" s="41" t="s">
        <v>163</v>
      </c>
      <c r="G15" s="41" t="s">
        <v>164</v>
      </c>
      <c r="H15" s="41" t="s">
        <v>165</v>
      </c>
      <c r="I15" s="41" t="s">
        <v>166</v>
      </c>
    </row>
    <row r="16" spans="1:11" ht="13" x14ac:dyDescent="0.3">
      <c r="A16" s="41">
        <v>2014</v>
      </c>
      <c r="B16" s="40">
        <v>2982362208.5499997</v>
      </c>
      <c r="C16" s="40">
        <v>2458661840.7399993</v>
      </c>
      <c r="D16" s="40">
        <v>1167328290.1300001</v>
      </c>
      <c r="E16" s="40">
        <v>161353143.72</v>
      </c>
      <c r="F16" s="40">
        <v>54128147</v>
      </c>
      <c r="G16" s="40">
        <v>53859298.130000032</v>
      </c>
      <c r="H16" s="40">
        <v>184267772.02000001</v>
      </c>
      <c r="I16" s="40">
        <v>14144397.51</v>
      </c>
    </row>
    <row r="17" spans="1:9" ht="13" x14ac:dyDescent="0.3">
      <c r="A17" s="41">
        <v>2015</v>
      </c>
      <c r="B17" s="40">
        <v>3352042754.2000008</v>
      </c>
      <c r="C17" s="40">
        <v>2745705808.9700007</v>
      </c>
      <c r="D17" s="40">
        <v>1154856046.6100001</v>
      </c>
      <c r="E17" s="40">
        <v>216364790.44999999</v>
      </c>
      <c r="F17" s="40">
        <v>95023153.549999997</v>
      </c>
      <c r="G17" s="40">
        <v>145207260.80000001</v>
      </c>
      <c r="H17" s="40">
        <v>214420598.87</v>
      </c>
      <c r="I17" s="40">
        <v>13657659.969999999</v>
      </c>
    </row>
    <row r="18" spans="1:9" ht="13" x14ac:dyDescent="0.3">
      <c r="A18" s="41">
        <v>2016</v>
      </c>
      <c r="B18" s="40">
        <v>3446662074.6999998</v>
      </c>
      <c r="C18" s="40">
        <v>3166312242.7300005</v>
      </c>
      <c r="D18" s="40">
        <v>1265272195</v>
      </c>
      <c r="E18" s="40">
        <v>308060575.15999997</v>
      </c>
      <c r="F18" s="40">
        <v>115329105</v>
      </c>
      <c r="G18" s="40">
        <v>103904098.79999998</v>
      </c>
      <c r="H18" s="40">
        <v>292038897</v>
      </c>
      <c r="I18" s="40">
        <v>14867506.100000001</v>
      </c>
    </row>
    <row r="19" spans="1:9" ht="13" x14ac:dyDescent="0.3">
      <c r="A19" s="41">
        <v>2017</v>
      </c>
      <c r="B19" s="40">
        <v>3730479749.0099998</v>
      </c>
      <c r="C19" s="40">
        <v>3446442654.1999998</v>
      </c>
      <c r="D19" s="40">
        <v>1397045305.5</v>
      </c>
      <c r="E19" s="40">
        <v>249131945.72999996</v>
      </c>
      <c r="F19" s="40">
        <v>189993560.5</v>
      </c>
      <c r="G19" s="40">
        <v>133762517.88</v>
      </c>
      <c r="H19" s="40">
        <v>319923574</v>
      </c>
      <c r="I19" s="40">
        <v>13248095.450000001</v>
      </c>
    </row>
    <row r="20" spans="1:9" ht="13" x14ac:dyDescent="0.3">
      <c r="A20" s="41">
        <v>2018</v>
      </c>
      <c r="B20" s="40">
        <v>3788933540.3100009</v>
      </c>
      <c r="C20" s="40">
        <v>3644932008.8199992</v>
      </c>
      <c r="D20" s="40">
        <v>1371030044</v>
      </c>
      <c r="E20" s="40">
        <v>286988063.27999997</v>
      </c>
      <c r="F20" s="40">
        <v>259619264.04999998</v>
      </c>
      <c r="G20" s="40">
        <v>101523461.12</v>
      </c>
      <c r="H20" s="40">
        <v>335062251</v>
      </c>
      <c r="I20" s="40">
        <v>8173510.9799999995</v>
      </c>
    </row>
    <row r="21" spans="1:9" ht="13" x14ac:dyDescent="0.3">
      <c r="A21" s="41">
        <v>2019</v>
      </c>
      <c r="B21" s="40">
        <v>4074173817.3399992</v>
      </c>
      <c r="C21" s="40">
        <v>3675838070.5400014</v>
      </c>
      <c r="D21" s="40">
        <v>1362504557.1900001</v>
      </c>
      <c r="E21" s="40">
        <v>288543142.11000001</v>
      </c>
      <c r="F21" s="40">
        <v>340153815.06</v>
      </c>
      <c r="G21" s="40">
        <v>130408875.11</v>
      </c>
      <c r="H21" s="40">
        <v>288560474.16999996</v>
      </c>
      <c r="I21" s="40">
        <v>9696379.5599999987</v>
      </c>
    </row>
    <row r="22" spans="1:9" ht="13" x14ac:dyDescent="0.3">
      <c r="A22" s="41">
        <v>2020</v>
      </c>
      <c r="B22" s="40">
        <v>4356984241.3099995</v>
      </c>
      <c r="C22" s="40">
        <v>3616980314.0799999</v>
      </c>
      <c r="D22" s="40">
        <v>1462322904.6500001</v>
      </c>
      <c r="E22" s="40">
        <v>331233389.62</v>
      </c>
      <c r="F22" s="40">
        <v>442028625.69999993</v>
      </c>
      <c r="G22" s="40">
        <v>51511022.299999997</v>
      </c>
      <c r="H22" s="40">
        <v>251264953.63</v>
      </c>
      <c r="I22" s="40">
        <v>10572108.609999999</v>
      </c>
    </row>
    <row r="23" spans="1:9" ht="13" x14ac:dyDescent="0.3">
      <c r="A23" s="41">
        <v>2021</v>
      </c>
      <c r="B23" s="40">
        <v>4553565848.0699997</v>
      </c>
      <c r="C23" s="40">
        <v>3971383940.9899993</v>
      </c>
      <c r="D23" s="40">
        <v>2032431461.8</v>
      </c>
      <c r="E23" s="40">
        <v>314754442.74000001</v>
      </c>
      <c r="F23" s="40">
        <v>390386253.43000001</v>
      </c>
      <c r="G23" s="40">
        <v>122226239.49000001</v>
      </c>
      <c r="H23" s="40">
        <v>224745782.5</v>
      </c>
      <c r="I23" s="40">
        <v>20924365.609999999</v>
      </c>
    </row>
    <row r="24" spans="1:9" ht="13" x14ac:dyDescent="0.3">
      <c r="A24" s="41">
        <v>2022</v>
      </c>
      <c r="B24" s="40">
        <v>4369180720.4300003</v>
      </c>
      <c r="C24" s="40">
        <v>4167622727.2900028</v>
      </c>
      <c r="D24" s="40">
        <v>2088501546.3399999</v>
      </c>
      <c r="E24" s="40">
        <v>317491021</v>
      </c>
      <c r="F24" s="40">
        <v>360535847.31</v>
      </c>
      <c r="G24" s="40">
        <v>68220360.849999994</v>
      </c>
      <c r="H24" s="40">
        <v>215960367.21999997</v>
      </c>
      <c r="I24" s="40">
        <v>40603653.989999995</v>
      </c>
    </row>
    <row r="25" spans="1:9" ht="13" x14ac:dyDescent="0.3">
      <c r="A25" s="41">
        <v>2023</v>
      </c>
      <c r="B25" s="40">
        <v>4687042144.9800043</v>
      </c>
      <c r="C25" s="40">
        <v>4091312324.4599972</v>
      </c>
      <c r="D25" s="40">
        <v>1815444169.1400003</v>
      </c>
      <c r="E25" s="40">
        <v>304767944.69999999</v>
      </c>
      <c r="F25" s="40">
        <v>285840606.53999996</v>
      </c>
      <c r="G25" s="40">
        <v>70607847.86999999</v>
      </c>
      <c r="H25" s="40">
        <v>153876108.77999991</v>
      </c>
      <c r="I25" s="40">
        <v>42124363.340000004</v>
      </c>
    </row>
    <row r="27" spans="1:9" ht="14.5" x14ac:dyDescent="0.25">
      <c r="A27" s="39" t="s">
        <v>168</v>
      </c>
    </row>
    <row r="28" spans="1:9" ht="13" x14ac:dyDescent="0.3">
      <c r="B28" s="41" t="s">
        <v>159</v>
      </c>
      <c r="C28" s="41" t="s">
        <v>160</v>
      </c>
      <c r="D28" s="41" t="s">
        <v>161</v>
      </c>
      <c r="E28" s="41" t="s">
        <v>162</v>
      </c>
      <c r="F28" s="41" t="s">
        <v>163</v>
      </c>
      <c r="G28" s="41" t="s">
        <v>164</v>
      </c>
      <c r="H28" s="41" t="s">
        <v>165</v>
      </c>
      <c r="I28" s="41" t="s">
        <v>166</v>
      </c>
    </row>
    <row r="29" spans="1:9" ht="13" x14ac:dyDescent="0.3">
      <c r="A29" s="41">
        <v>2014</v>
      </c>
      <c r="B29" s="40">
        <v>2101290416.9393501</v>
      </c>
      <c r="C29" s="40">
        <v>2467069506.4399791</v>
      </c>
      <c r="D29" s="40">
        <v>1198846153.96351</v>
      </c>
      <c r="E29" s="40">
        <v>165709678.60044</v>
      </c>
      <c r="F29" s="40">
        <v>55589606.968999997</v>
      </c>
      <c r="G29" s="40">
        <v>55313499.179510027</v>
      </c>
      <c r="H29" s="40">
        <v>189243001.86453995</v>
      </c>
      <c r="I29" s="40">
        <v>14526296.242769999</v>
      </c>
    </row>
    <row r="30" spans="1:9" ht="13" x14ac:dyDescent="0.3">
      <c r="A30" s="41">
        <v>2015</v>
      </c>
      <c r="B30" s="40">
        <v>2205069685.1999998</v>
      </c>
      <c r="C30" s="40">
        <v>2721317725.9700007</v>
      </c>
      <c r="D30" s="40">
        <v>1154856046.6100001</v>
      </c>
      <c r="E30" s="40">
        <v>216364790.44999999</v>
      </c>
      <c r="F30" s="40">
        <v>95023153.549999997</v>
      </c>
      <c r="G30" s="40">
        <v>145207260.80000001</v>
      </c>
      <c r="H30" s="40">
        <v>214420598.87</v>
      </c>
      <c r="I30" s="40">
        <v>13657659.969999999</v>
      </c>
    </row>
    <row r="31" spans="1:9" ht="13" x14ac:dyDescent="0.3">
      <c r="A31" s="41">
        <v>2016</v>
      </c>
      <c r="B31" s="40">
        <v>2230434651.3698626</v>
      </c>
      <c r="C31" s="40">
        <v>3075149943.9628181</v>
      </c>
      <c r="D31" s="40">
        <v>1238035415.8512719</v>
      </c>
      <c r="E31" s="40">
        <v>301429134.20743632</v>
      </c>
      <c r="F31" s="40">
        <v>112846482.38747554</v>
      </c>
      <c r="G31" s="40">
        <v>101667415.65557727</v>
      </c>
      <c r="H31" s="40">
        <v>285752345.40117413</v>
      </c>
      <c r="I31" s="40">
        <v>14547461.937377691</v>
      </c>
    </row>
    <row r="32" spans="1:9" ht="13" x14ac:dyDescent="0.3">
      <c r="A32" s="41">
        <v>2017</v>
      </c>
      <c r="B32" s="40">
        <v>2328882305.6736102</v>
      </c>
      <c r="C32" s="40">
        <v>3286768285.3570805</v>
      </c>
      <c r="D32" s="40">
        <v>1341483732.2765691</v>
      </c>
      <c r="E32" s="40">
        <v>239223775.40046355</v>
      </c>
      <c r="F32" s="40">
        <v>182437369.52885392</v>
      </c>
      <c r="G32" s="40">
        <v>128442679.00113115</v>
      </c>
      <c r="H32" s="40">
        <v>307199965.81583959</v>
      </c>
      <c r="I32" s="40">
        <v>12721208.438878531</v>
      </c>
    </row>
    <row r="33" spans="1:9" ht="13" x14ac:dyDescent="0.3">
      <c r="A33" s="41">
        <v>2018</v>
      </c>
      <c r="B33" s="40">
        <v>2195791053.6263409</v>
      </c>
      <c r="C33" s="40">
        <v>3375559996.6602659</v>
      </c>
      <c r="D33" s="40">
        <v>1278158366.8585403</v>
      </c>
      <c r="E33" s="40">
        <v>267547889.17657021</v>
      </c>
      <c r="F33" s="40">
        <v>242033014.51734206</v>
      </c>
      <c r="G33" s="40">
        <v>94646402.411707997</v>
      </c>
      <c r="H33" s="40">
        <v>312365597.97380072</v>
      </c>
      <c r="I33" s="40">
        <v>7619848.6615346167</v>
      </c>
    </row>
    <row r="34" spans="1:9" ht="13" x14ac:dyDescent="0.3">
      <c r="A34" s="41">
        <v>2019</v>
      </c>
      <c r="B34" s="40">
        <v>2173417417.2451615</v>
      </c>
      <c r="C34" s="40">
        <v>3308386433.9375019</v>
      </c>
      <c r="D34" s="40">
        <v>1234412424.4144397</v>
      </c>
      <c r="E34" s="40">
        <v>261416549.19286716</v>
      </c>
      <c r="F34" s="40">
        <v>308175186.13516259</v>
      </c>
      <c r="G34" s="40">
        <v>118148842.02787052</v>
      </c>
      <c r="H34" s="40">
        <v>261432251.82673487</v>
      </c>
      <c r="I34" s="40">
        <v>8784801.00307885</v>
      </c>
    </row>
    <row r="35" spans="1:9" ht="13" x14ac:dyDescent="0.3">
      <c r="A35" s="41">
        <v>2020</v>
      </c>
      <c r="B35" s="40">
        <v>2088455493.8925824</v>
      </c>
      <c r="C35" s="40">
        <v>3217886821.3827167</v>
      </c>
      <c r="D35" s="40">
        <v>1303982897.0801041</v>
      </c>
      <c r="E35" s="40">
        <v>295367509.8932606</v>
      </c>
      <c r="F35" s="40">
        <v>394165861.79410279</v>
      </c>
      <c r="G35" s="40">
        <v>45933419.955826066</v>
      </c>
      <c r="H35" s="40">
        <v>224058038.84167823</v>
      </c>
      <c r="I35" s="40">
        <v>9427362.9782287311</v>
      </c>
    </row>
    <row r="36" spans="1:9" ht="13" x14ac:dyDescent="0.3">
      <c r="A36" s="41">
        <v>2021</v>
      </c>
      <c r="B36" s="40">
        <v>2289431808.2015181</v>
      </c>
      <c r="C36" s="40">
        <v>3452579609.3303256</v>
      </c>
      <c r="D36" s="40">
        <v>1778567441.6800423</v>
      </c>
      <c r="E36" s="40">
        <v>275439548.39476752</v>
      </c>
      <c r="F36" s="40">
        <v>341624449.86712015</v>
      </c>
      <c r="G36" s="40">
        <v>106959380.50642779</v>
      </c>
      <c r="H36" s="40">
        <v>196673560.17771533</v>
      </c>
      <c r="I36" s="40">
        <v>18310775.104217369</v>
      </c>
    </row>
    <row r="37" spans="1:9" ht="13" x14ac:dyDescent="0.3">
      <c r="A37" s="41">
        <v>2022</v>
      </c>
      <c r="B37" s="40">
        <v>2392845935.7735009</v>
      </c>
      <c r="C37" s="40">
        <v>3424523576.8635821</v>
      </c>
      <c r="D37" s="40">
        <v>1724183023.4926319</v>
      </c>
      <c r="E37" s="40">
        <v>262107839.6991649</v>
      </c>
      <c r="F37" s="40">
        <v>297643920.05445743</v>
      </c>
      <c r="G37" s="40">
        <v>56319990.875871047</v>
      </c>
      <c r="H37" s="40">
        <v>178288208.38581303</v>
      </c>
      <c r="I37" s="40">
        <v>33520746.500768837</v>
      </c>
    </row>
    <row r="38" spans="1:9" ht="13" x14ac:dyDescent="0.3">
      <c r="A38" s="41">
        <v>2023</v>
      </c>
      <c r="B38" s="40">
        <v>2320345469.943017</v>
      </c>
      <c r="C38" s="40">
        <v>3195480784.5034447</v>
      </c>
      <c r="D38" s="40">
        <v>1417935493.0062401</v>
      </c>
      <c r="E38" s="40">
        <v>238036119.90194333</v>
      </c>
      <c r="F38" s="40">
        <v>223253101.49719182</v>
      </c>
      <c r="G38" s="40">
        <v>55147591.582001083</v>
      </c>
      <c r="H38" s="40">
        <v>120183478.99302728</v>
      </c>
      <c r="I38" s="40">
        <v>32900835.462415569</v>
      </c>
    </row>
    <row r="40" spans="1:9" ht="14.5" x14ac:dyDescent="0.25">
      <c r="A40" s="39" t="s">
        <v>169</v>
      </c>
    </row>
    <row r="41" spans="1:9" ht="13" x14ac:dyDescent="0.3">
      <c r="B41" s="41" t="s">
        <v>159</v>
      </c>
      <c r="C41" s="41" t="s">
        <v>160</v>
      </c>
      <c r="D41" s="41" t="s">
        <v>161</v>
      </c>
      <c r="E41" s="41" t="s">
        <v>162</v>
      </c>
      <c r="F41" s="41" t="s">
        <v>163</v>
      </c>
      <c r="G41" s="41" t="s">
        <v>164</v>
      </c>
      <c r="H41" s="41" t="s">
        <v>165</v>
      </c>
      <c r="I41" s="41" t="s">
        <v>166</v>
      </c>
    </row>
    <row r="42" spans="1:9" ht="13" x14ac:dyDescent="0.3">
      <c r="A42" s="41">
        <v>2014</v>
      </c>
      <c r="B42" s="40">
        <v>2046047144.0500002</v>
      </c>
      <c r="C42" s="40">
        <v>2402209840.7399993</v>
      </c>
      <c r="D42" s="40">
        <v>1167328290.1300001</v>
      </c>
      <c r="E42" s="40">
        <v>161353143.72</v>
      </c>
      <c r="F42" s="40">
        <v>54128147</v>
      </c>
      <c r="G42" s="40">
        <v>53859298.130000032</v>
      </c>
      <c r="H42" s="40">
        <v>184267772.01999998</v>
      </c>
      <c r="I42" s="40">
        <v>14144397.51</v>
      </c>
    </row>
    <row r="43" spans="1:9" ht="13" x14ac:dyDescent="0.3">
      <c r="A43" s="41">
        <v>2015</v>
      </c>
      <c r="B43" s="40">
        <v>2205069685.1999998</v>
      </c>
      <c r="C43" s="40">
        <v>2721317725.9700007</v>
      </c>
      <c r="D43" s="40">
        <v>1154856046.6100001</v>
      </c>
      <c r="E43" s="40">
        <v>216364790.44999999</v>
      </c>
      <c r="F43" s="40">
        <v>95023153.549999997</v>
      </c>
      <c r="G43" s="40">
        <v>145207260.80000001</v>
      </c>
      <c r="H43" s="40">
        <v>214420598.87</v>
      </c>
      <c r="I43" s="40">
        <v>13657659.969999999</v>
      </c>
    </row>
    <row r="44" spans="1:9" ht="13" x14ac:dyDescent="0.3">
      <c r="A44" s="41">
        <v>2016</v>
      </c>
      <c r="B44" s="40">
        <v>2279504213.6999998</v>
      </c>
      <c r="C44" s="40">
        <v>3142803242.7300005</v>
      </c>
      <c r="D44" s="40">
        <v>1265272195</v>
      </c>
      <c r="E44" s="40">
        <v>308060575.15999997</v>
      </c>
      <c r="F44" s="40">
        <v>115329105</v>
      </c>
      <c r="G44" s="40">
        <v>103904098.79999998</v>
      </c>
      <c r="H44" s="40">
        <v>292038897</v>
      </c>
      <c r="I44" s="40">
        <v>14867506.100000001</v>
      </c>
    </row>
    <row r="45" spans="1:9" ht="13" x14ac:dyDescent="0.3">
      <c r="A45" s="41">
        <v>2017</v>
      </c>
      <c r="B45" s="40">
        <v>2425339953.0099998</v>
      </c>
      <c r="C45" s="40">
        <v>3422899654.1999998</v>
      </c>
      <c r="D45" s="40">
        <v>1397045305.5</v>
      </c>
      <c r="E45" s="40">
        <v>249131945.72999996</v>
      </c>
      <c r="F45" s="40">
        <v>189993560.5</v>
      </c>
      <c r="G45" s="40">
        <v>133762517.88</v>
      </c>
      <c r="H45" s="40">
        <v>319923574</v>
      </c>
      <c r="I45" s="40">
        <v>13248095.450000001</v>
      </c>
    </row>
    <row r="46" spans="1:9" ht="13" x14ac:dyDescent="0.3">
      <c r="A46" s="41">
        <v>2018</v>
      </c>
      <c r="B46" s="40">
        <v>2355338417.3099999</v>
      </c>
      <c r="C46" s="40">
        <v>3620830008.8199992</v>
      </c>
      <c r="D46" s="40">
        <v>1371030044</v>
      </c>
      <c r="E46" s="40">
        <v>286988063.27999997</v>
      </c>
      <c r="F46" s="40">
        <v>259619264.04999998</v>
      </c>
      <c r="G46" s="40">
        <v>101523461.12</v>
      </c>
      <c r="H46" s="40">
        <v>335062251</v>
      </c>
      <c r="I46" s="40">
        <v>8173510.9799999995</v>
      </c>
    </row>
    <row r="47" spans="1:9" ht="13" x14ac:dyDescent="0.3">
      <c r="A47" s="41">
        <v>2019</v>
      </c>
      <c r="B47" s="40">
        <v>2398947934.3400006</v>
      </c>
      <c r="C47" s="40">
        <v>3651690070.5400014</v>
      </c>
      <c r="D47" s="40">
        <v>1362504557.1900001</v>
      </c>
      <c r="E47" s="40">
        <v>288543142.11000001</v>
      </c>
      <c r="F47" s="40">
        <v>340153815.06</v>
      </c>
      <c r="G47" s="40">
        <v>130408875.11</v>
      </c>
      <c r="H47" s="40">
        <v>288560474.16999996</v>
      </c>
      <c r="I47" s="40">
        <v>9696379.5599999987</v>
      </c>
    </row>
    <row r="48" spans="1:9" ht="13" x14ac:dyDescent="0.3">
      <c r="A48" s="41">
        <v>2020</v>
      </c>
      <c r="B48" s="40">
        <v>2342052423.3099995</v>
      </c>
      <c r="C48" s="40">
        <v>3608628314.0799999</v>
      </c>
      <c r="D48" s="40">
        <v>1462322904.6500001</v>
      </c>
      <c r="E48" s="40">
        <v>331233389.62</v>
      </c>
      <c r="F48" s="40">
        <v>442028625.69999993</v>
      </c>
      <c r="G48" s="40">
        <v>51511022.299999997</v>
      </c>
      <c r="H48" s="40">
        <v>251264953.63</v>
      </c>
      <c r="I48" s="40">
        <v>10572108.609999999</v>
      </c>
    </row>
    <row r="49" spans="1:9" ht="13" x14ac:dyDescent="0.3">
      <c r="A49" s="41">
        <v>2021</v>
      </c>
      <c r="B49" s="40">
        <v>2616214110.0700002</v>
      </c>
      <c r="C49" s="40">
        <v>3945383940.9899993</v>
      </c>
      <c r="D49" s="40">
        <v>2032431461.8</v>
      </c>
      <c r="E49" s="40">
        <v>314754442.74000001</v>
      </c>
      <c r="F49" s="40">
        <v>390386253.43000001</v>
      </c>
      <c r="G49" s="40">
        <v>122226239.49000001</v>
      </c>
      <c r="H49" s="40">
        <v>224745782.5</v>
      </c>
      <c r="I49" s="40">
        <v>20924365.609999999</v>
      </c>
    </row>
    <row r="50" spans="1:9" ht="13" x14ac:dyDescent="0.3">
      <c r="A50" s="41">
        <v>2022</v>
      </c>
      <c r="B50" s="40">
        <v>2898452408.4300013</v>
      </c>
      <c r="C50" s="40">
        <v>4148122727.2900028</v>
      </c>
      <c r="D50" s="40">
        <v>2088501546.3399999</v>
      </c>
      <c r="E50" s="40">
        <v>317491021</v>
      </c>
      <c r="F50" s="40">
        <v>360535847.31</v>
      </c>
      <c r="G50" s="40">
        <v>68220360.849999994</v>
      </c>
      <c r="H50" s="40">
        <v>215960367.21999997</v>
      </c>
      <c r="I50" s="40">
        <v>40603653.989999995</v>
      </c>
    </row>
    <row r="51" spans="1:9" ht="13" x14ac:dyDescent="0.3">
      <c r="A51" s="41">
        <v>2023</v>
      </c>
      <c r="B51" s="40">
        <v>2970838712.0400023</v>
      </c>
      <c r="C51" s="40">
        <v>4091312324.4599972</v>
      </c>
      <c r="D51" s="40">
        <v>1815444169.1400003</v>
      </c>
      <c r="E51" s="40">
        <v>304767944.69999999</v>
      </c>
      <c r="F51" s="40">
        <v>285840606.53999996</v>
      </c>
      <c r="G51" s="40">
        <v>70607847.86999999</v>
      </c>
      <c r="H51" s="40">
        <v>153876108.77999997</v>
      </c>
      <c r="I51" s="40">
        <v>42124363.340000004</v>
      </c>
    </row>
    <row r="54" spans="1:9" x14ac:dyDescent="0.25">
      <c r="A54" s="40" t="s">
        <v>170</v>
      </c>
    </row>
    <row r="56" spans="1:9" x14ac:dyDescent="0.25">
      <c r="A56" s="40" t="s">
        <v>171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2DC7-3E9A-48D9-8C94-FE0860FCD0DD}">
  <dimension ref="A1:H30"/>
  <sheetViews>
    <sheetView workbookViewId="0">
      <selection activeCell="A28" sqref="A28"/>
    </sheetView>
  </sheetViews>
  <sheetFormatPr baseColWidth="10" defaultColWidth="7.07421875" defaultRowHeight="12.5" x14ac:dyDescent="0.25"/>
  <cols>
    <col min="1" max="1" width="7.07421875" style="40"/>
    <col min="2" max="2" width="8.4609375" style="40" customWidth="1"/>
    <col min="3" max="6" width="9.07421875" style="40" customWidth="1"/>
    <col min="7" max="8" width="8.4609375" style="40" customWidth="1"/>
    <col min="9" max="16384" width="7.07421875" style="40"/>
  </cols>
  <sheetData>
    <row r="1" spans="1:8" ht="14.5" x14ac:dyDescent="0.25">
      <c r="A1" s="39" t="s">
        <v>172</v>
      </c>
    </row>
    <row r="2" spans="1:8" ht="13" x14ac:dyDescent="0.3">
      <c r="B2" s="41" t="s">
        <v>173</v>
      </c>
      <c r="C2" s="41" t="s">
        <v>174</v>
      </c>
      <c r="D2" s="41" t="s">
        <v>175</v>
      </c>
      <c r="E2" s="41" t="s">
        <v>176</v>
      </c>
      <c r="F2" s="41" t="s">
        <v>177</v>
      </c>
      <c r="G2" s="41" t="s">
        <v>178</v>
      </c>
      <c r="H2" s="41" t="s">
        <v>179</v>
      </c>
    </row>
    <row r="3" spans="1:8" ht="13" x14ac:dyDescent="0.3">
      <c r="A3" s="41">
        <v>2014</v>
      </c>
      <c r="B3" s="40">
        <v>245832833.7933</v>
      </c>
      <c r="C3" s="40">
        <v>1194369042.7485697</v>
      </c>
      <c r="D3" s="40">
        <v>1474393311.5376401</v>
      </c>
      <c r="E3" s="40">
        <v>2615924949.7137899</v>
      </c>
      <c r="F3" s="40">
        <v>813672382.57564986</v>
      </c>
      <c r="G3" s="40">
        <v>802828832.93053997</v>
      </c>
      <c r="H3" s="40">
        <v>120138582.14111</v>
      </c>
    </row>
    <row r="4" spans="1:8" ht="13" x14ac:dyDescent="0.3">
      <c r="A4" s="41">
        <v>2015</v>
      </c>
      <c r="B4" s="40">
        <v>254575962.37000003</v>
      </c>
      <c r="C4" s="40">
        <v>1243811875.0799999</v>
      </c>
      <c r="D4" s="40">
        <v>1602566709.8699999</v>
      </c>
      <c r="E4" s="40">
        <v>2938991638.6700001</v>
      </c>
      <c r="F4" s="40">
        <v>882795048.42000008</v>
      </c>
      <c r="G4" s="40">
        <v>846811748</v>
      </c>
      <c r="H4" s="40">
        <v>167725091.00999999</v>
      </c>
    </row>
    <row r="5" spans="1:8" ht="13" x14ac:dyDescent="0.3">
      <c r="A5" s="41">
        <v>2016</v>
      </c>
      <c r="B5" s="40">
        <v>256056507.84735808</v>
      </c>
      <c r="C5" s="40">
        <v>1238733713.1311154</v>
      </c>
      <c r="D5" s="40">
        <v>1813668447.1135023</v>
      </c>
      <c r="E5" s="40">
        <v>3302927251.3502932</v>
      </c>
      <c r="F5" s="40">
        <v>868605714.04109561</v>
      </c>
      <c r="G5" s="40">
        <v>876744808.32681012</v>
      </c>
      <c r="H5" s="40">
        <v>168162476.4774951</v>
      </c>
    </row>
    <row r="6" spans="1:8" ht="13" x14ac:dyDescent="0.3">
      <c r="A6" s="41">
        <v>2017</v>
      </c>
      <c r="B6" s="40">
        <v>254947065.54908791</v>
      </c>
      <c r="C6" s="40">
        <v>1326677366.7922008</v>
      </c>
      <c r="D6" s="40">
        <v>1933823225.1699126</v>
      </c>
      <c r="E6" s="40">
        <v>3603166402.7892742</v>
      </c>
      <c r="F6" s="40">
        <v>868979187.43482447</v>
      </c>
      <c r="G6" s="40">
        <v>939432841.3086772</v>
      </c>
      <c r="H6" s="40">
        <v>175973285.14583001</v>
      </c>
    </row>
    <row r="7" spans="1:8" ht="13" x14ac:dyDescent="0.3">
      <c r="A7" s="41">
        <v>2018</v>
      </c>
      <c r="B7" s="40">
        <v>258611939.53307909</v>
      </c>
      <c r="C7" s="40">
        <v>1352972873.6921754</v>
      </c>
      <c r="D7" s="40">
        <v>1911292090.6272917</v>
      </c>
      <c r="E7" s="40">
        <v>3586182295.3420095</v>
      </c>
      <c r="F7" s="40">
        <v>992957564.08639753</v>
      </c>
      <c r="G7" s="40">
        <v>888746661.27832007</v>
      </c>
      <c r="H7" s="40">
        <v>141913483.23487318</v>
      </c>
    </row>
    <row r="8" spans="1:8" ht="13" x14ac:dyDescent="0.3">
      <c r="A8" s="41">
        <v>2019</v>
      </c>
      <c r="B8" s="40">
        <v>266319091.54057032</v>
      </c>
      <c r="C8" s="40">
        <v>1420953915.7441733</v>
      </c>
      <c r="D8" s="40">
        <v>2060682498.539649</v>
      </c>
      <c r="E8" s="40">
        <v>3493222100.1580162</v>
      </c>
      <c r="F8" s="40">
        <v>997035887.86583972</v>
      </c>
      <c r="G8" s="40">
        <v>871652170.20118487</v>
      </c>
      <c r="H8" s="40">
        <v>103920145.29054749</v>
      </c>
    </row>
    <row r="9" spans="1:8" ht="13" x14ac:dyDescent="0.3">
      <c r="A9" s="41">
        <v>2020</v>
      </c>
      <c r="B9" s="40">
        <v>266737551.53015095</v>
      </c>
      <c r="C9" s="40">
        <v>1464436585.7548406</v>
      </c>
      <c r="D9" s="40">
        <v>2072413420.6964042</v>
      </c>
      <c r="E9" s="40">
        <v>3546341359.4951386</v>
      </c>
      <c r="F9" s="40">
        <v>1153044444.7217538</v>
      </c>
      <c r="G9" s="40">
        <v>786262931.99045885</v>
      </c>
      <c r="H9" s="40">
        <v>94244195.792210117</v>
      </c>
    </row>
    <row r="10" spans="1:8" ht="13" x14ac:dyDescent="0.3">
      <c r="A10" s="41">
        <v>2021</v>
      </c>
      <c r="B10" s="40">
        <v>307795204.92785472</v>
      </c>
      <c r="C10" s="40">
        <v>1751493059.7005594</v>
      </c>
      <c r="D10" s="40">
        <v>2217950344.9494643</v>
      </c>
      <c r="E10" s="40">
        <v>3973612006.4517016</v>
      </c>
      <c r="F10" s="40">
        <v>1042456938.8578289</v>
      </c>
      <c r="G10" s="40">
        <v>754477330.041587</v>
      </c>
      <c r="H10" s="40">
        <v>129917916.80369945</v>
      </c>
    </row>
    <row r="11" spans="1:8" ht="13" x14ac:dyDescent="0.3">
      <c r="A11" s="41">
        <v>2022</v>
      </c>
      <c r="B11" s="40">
        <v>361088158.54711103</v>
      </c>
      <c r="C11" s="40">
        <v>1807067418.0502002</v>
      </c>
      <c r="D11" s="40">
        <v>2226018206.685492</v>
      </c>
      <c r="E11" s="40">
        <v>3381492865.105485</v>
      </c>
      <c r="F11" s="40">
        <v>1023277592.5165256</v>
      </c>
      <c r="G11" s="40">
        <v>679870892.10067022</v>
      </c>
      <c r="H11" s="40">
        <v>120890770.48308708</v>
      </c>
    </row>
    <row r="12" spans="1:8" ht="13" x14ac:dyDescent="0.3">
      <c r="A12" s="41">
        <v>2023</v>
      </c>
      <c r="B12" s="40">
        <v>349125224.06504613</v>
      </c>
      <c r="C12" s="40">
        <v>1592219960.0500846</v>
      </c>
      <c r="D12" s="40">
        <v>2277646066.7053552</v>
      </c>
      <c r="E12" s="40">
        <v>3178080824.8905997</v>
      </c>
      <c r="F12" s="40">
        <v>895428199.14105976</v>
      </c>
      <c r="G12" s="40">
        <v>572184812.54479599</v>
      </c>
      <c r="H12" s="40">
        <v>79022242.372462556</v>
      </c>
    </row>
    <row r="14" spans="1:8" ht="14.5" x14ac:dyDescent="0.25">
      <c r="A14" s="39" t="s">
        <v>180</v>
      </c>
    </row>
    <row r="15" spans="1:8" ht="13" x14ac:dyDescent="0.3">
      <c r="B15" s="41" t="s">
        <v>173</v>
      </c>
      <c r="C15" s="41" t="s">
        <v>174</v>
      </c>
      <c r="D15" s="41" t="s">
        <v>175</v>
      </c>
      <c r="E15" s="41" t="s">
        <v>176</v>
      </c>
      <c r="F15" s="41" t="s">
        <v>177</v>
      </c>
      <c r="G15" s="41" t="s">
        <v>178</v>
      </c>
      <c r="H15" s="41" t="s">
        <v>179</v>
      </c>
    </row>
    <row r="16" spans="1:8" ht="13" x14ac:dyDescent="0.3">
      <c r="A16" s="41">
        <v>2014</v>
      </c>
      <c r="B16" s="40">
        <v>239369847.90000004</v>
      </c>
      <c r="C16" s="40">
        <v>1162968882.9099998</v>
      </c>
      <c r="D16" s="40">
        <v>1435631267.3200002</v>
      </c>
      <c r="E16" s="40">
        <v>2547151849.77</v>
      </c>
      <c r="F16" s="40">
        <v>792280800.94999993</v>
      </c>
      <c r="G16" s="40">
        <v>781722330.01999998</v>
      </c>
      <c r="H16" s="40">
        <v>116980118.93000001</v>
      </c>
    </row>
    <row r="17" spans="1:8" ht="13" x14ac:dyDescent="0.3">
      <c r="A17" s="41">
        <v>2015</v>
      </c>
      <c r="B17" s="40">
        <v>254575962.37000003</v>
      </c>
      <c r="C17" s="40">
        <v>1243811875.0799999</v>
      </c>
      <c r="D17" s="40">
        <v>1602566709.8699999</v>
      </c>
      <c r="E17" s="40">
        <v>2938991638.6700001</v>
      </c>
      <c r="F17" s="40">
        <v>882795048.42000008</v>
      </c>
      <c r="G17" s="40">
        <v>846811748</v>
      </c>
      <c r="H17" s="40">
        <v>167725091.00999999</v>
      </c>
    </row>
    <row r="18" spans="1:8" ht="13" x14ac:dyDescent="0.3">
      <c r="A18" s="41">
        <v>2016</v>
      </c>
      <c r="B18" s="40">
        <v>261689751.01999998</v>
      </c>
      <c r="C18" s="40">
        <v>1265985854.8199999</v>
      </c>
      <c r="D18" s="40">
        <v>1853569152.9499993</v>
      </c>
      <c r="E18" s="40">
        <v>3375591650.8799996</v>
      </c>
      <c r="F18" s="40">
        <v>887715039.74999976</v>
      </c>
      <c r="G18" s="40">
        <v>896033194.11000001</v>
      </c>
      <c r="H18" s="40">
        <v>171862050.96000001</v>
      </c>
    </row>
    <row r="19" spans="1:8" ht="13" x14ac:dyDescent="0.3">
      <c r="A19" s="41">
        <v>2017</v>
      </c>
      <c r="B19" s="40">
        <v>265506463.11000001</v>
      </c>
      <c r="C19" s="40">
        <v>1381625689.9700003</v>
      </c>
      <c r="D19" s="40">
        <v>2013918315.51</v>
      </c>
      <c r="E19" s="40">
        <v>3752402348.8600001</v>
      </c>
      <c r="F19" s="40">
        <v>904970567.41999996</v>
      </c>
      <c r="G19" s="40">
        <v>978342270.73000002</v>
      </c>
      <c r="H19" s="40">
        <v>183261746.66999999</v>
      </c>
    </row>
    <row r="20" spans="1:8" ht="13" x14ac:dyDescent="0.3">
      <c r="A20" s="41">
        <v>2018</v>
      </c>
      <c r="B20" s="40">
        <v>277402822.70999998</v>
      </c>
      <c r="C20" s="40">
        <v>1451280613.3000007</v>
      </c>
      <c r="D20" s="40">
        <v>2050167606.0299997</v>
      </c>
      <c r="E20" s="40">
        <v>3846756237.4599996</v>
      </c>
      <c r="F20" s="40">
        <v>1065106396.8899999</v>
      </c>
      <c r="G20" s="40">
        <v>953323473.61000001</v>
      </c>
      <c r="H20" s="40">
        <v>152224993.56</v>
      </c>
    </row>
    <row r="21" spans="1:8" ht="13" x14ac:dyDescent="0.3">
      <c r="A21" s="41">
        <v>2019</v>
      </c>
      <c r="B21" s="40">
        <v>293954409.9799999</v>
      </c>
      <c r="C21" s="40">
        <v>1568403029.2199998</v>
      </c>
      <c r="D21" s="40">
        <v>2274514772.8999996</v>
      </c>
      <c r="E21" s="40">
        <v>3855705707.9199991</v>
      </c>
      <c r="F21" s="40">
        <v>1100496004.4400001</v>
      </c>
      <c r="G21" s="40">
        <v>962101507.31999993</v>
      </c>
      <c r="H21" s="40">
        <v>114703699.3</v>
      </c>
    </row>
    <row r="22" spans="1:8" ht="13" x14ac:dyDescent="0.3">
      <c r="A22" s="41">
        <v>2020</v>
      </c>
      <c r="B22" s="40">
        <v>299126953.28000003</v>
      </c>
      <c r="C22" s="40">
        <v>1642260160.4299996</v>
      </c>
      <c r="D22" s="40">
        <v>2324062393.5899992</v>
      </c>
      <c r="E22" s="40">
        <v>3976966422.8800001</v>
      </c>
      <c r="F22" s="40">
        <v>1293056301.0999999</v>
      </c>
      <c r="G22" s="40">
        <v>881737250.61999989</v>
      </c>
      <c r="H22" s="40">
        <v>105688078</v>
      </c>
    </row>
    <row r="23" spans="1:8" ht="13" x14ac:dyDescent="0.3">
      <c r="A23" s="41">
        <v>2021</v>
      </c>
      <c r="B23" s="40">
        <v>351728387.48000008</v>
      </c>
      <c r="C23" s="40">
        <v>2001492614.9200001</v>
      </c>
      <c r="D23" s="40">
        <v>2534529732.2699986</v>
      </c>
      <c r="E23" s="40">
        <v>4540785954.8300009</v>
      </c>
      <c r="F23" s="40">
        <v>1191252145.1000004</v>
      </c>
      <c r="G23" s="40">
        <v>862167735.02999997</v>
      </c>
      <c r="H23" s="40">
        <v>148461765</v>
      </c>
    </row>
    <row r="24" spans="1:8" ht="13" x14ac:dyDescent="0.3">
      <c r="A24" s="41">
        <v>2022</v>
      </c>
      <c r="B24" s="40">
        <v>437385803.72000003</v>
      </c>
      <c r="C24" s="40">
        <v>2188899348.5699997</v>
      </c>
      <c r="D24" s="40">
        <v>2696374110.8100004</v>
      </c>
      <c r="E24" s="40">
        <v>4095999659.8300004</v>
      </c>
      <c r="F24" s="40">
        <v>1239495346.6000001</v>
      </c>
      <c r="G24" s="40">
        <v>823527079.26999998</v>
      </c>
      <c r="H24" s="40">
        <v>146434895.63</v>
      </c>
    </row>
    <row r="25" spans="1:8" ht="13" x14ac:dyDescent="0.3">
      <c r="A25" s="41">
        <v>2023</v>
      </c>
      <c r="B25" s="40">
        <v>447000131.85000002</v>
      </c>
      <c r="C25" s="40">
        <v>2038588113.9999995</v>
      </c>
      <c r="D25" s="40">
        <v>2916168818.3700018</v>
      </c>
      <c r="E25" s="40">
        <v>4069034403.23</v>
      </c>
      <c r="F25" s="40">
        <v>1146455470.6700003</v>
      </c>
      <c r="G25" s="40">
        <v>732592975.30000007</v>
      </c>
      <c r="H25" s="40">
        <v>101175596.39</v>
      </c>
    </row>
    <row r="28" spans="1:8" x14ac:dyDescent="0.25">
      <c r="A28" s="40" t="s">
        <v>170</v>
      </c>
    </row>
    <row r="30" spans="1:8" x14ac:dyDescent="0.25">
      <c r="A30" s="40" t="s">
        <v>171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E537-C9CF-4859-AEEA-164033A00738}">
  <dimension ref="A1:K31"/>
  <sheetViews>
    <sheetView workbookViewId="0">
      <selection activeCell="A29" sqref="A29"/>
    </sheetView>
  </sheetViews>
  <sheetFormatPr baseColWidth="10" defaultColWidth="7.07421875" defaultRowHeight="12.5" x14ac:dyDescent="0.25"/>
  <cols>
    <col min="1" max="11" width="9.84375" style="40" customWidth="1"/>
    <col min="12" max="16384" width="7.07421875" style="40"/>
  </cols>
  <sheetData>
    <row r="1" spans="1:11" ht="14.5" x14ac:dyDescent="0.25">
      <c r="A1" s="39" t="s">
        <v>181</v>
      </c>
    </row>
    <row r="2" spans="1:11" ht="13" x14ac:dyDescent="0.3">
      <c r="B2" s="41" t="s">
        <v>182</v>
      </c>
      <c r="C2" s="41" t="s">
        <v>183</v>
      </c>
      <c r="D2" s="41" t="s">
        <v>184</v>
      </c>
      <c r="E2" s="41" t="s">
        <v>185</v>
      </c>
      <c r="F2" s="41" t="s">
        <v>186</v>
      </c>
      <c r="G2" s="41" t="s">
        <v>187</v>
      </c>
      <c r="H2" s="41" t="s">
        <v>188</v>
      </c>
      <c r="I2" s="41" t="s">
        <v>189</v>
      </c>
      <c r="J2" s="41" t="s">
        <v>190</v>
      </c>
      <c r="K2" s="41" t="s">
        <v>191</v>
      </c>
    </row>
    <row r="3" spans="1:11" ht="13" x14ac:dyDescent="0.3">
      <c r="A3" s="41">
        <v>2014</v>
      </c>
      <c r="B3" s="40">
        <v>2440833108.7312894</v>
      </c>
      <c r="C3" s="40">
        <v>268880691.76448995</v>
      </c>
      <c r="D3" s="40">
        <v>638940230.55550992</v>
      </c>
      <c r="E3" s="40">
        <v>1146443045.4359999</v>
      </c>
      <c r="F3" s="40">
        <v>135876572.58499998</v>
      </c>
      <c r="G3" s="40">
        <v>519193400.43999994</v>
      </c>
      <c r="H3" s="40">
        <v>223748430.69006997</v>
      </c>
      <c r="I3" s="40">
        <v>16257858.798999999</v>
      </c>
      <c r="J3" s="40">
        <v>774573146.96943998</v>
      </c>
      <c r="K3" s="40">
        <v>82841674.228300005</v>
      </c>
    </row>
    <row r="4" spans="1:11" ht="13" x14ac:dyDescent="0.3">
      <c r="A4" s="41">
        <v>2015</v>
      </c>
      <c r="B4" s="40">
        <v>2686643653.7799997</v>
      </c>
      <c r="C4" s="40">
        <v>455760413.48999995</v>
      </c>
      <c r="D4" s="40">
        <v>621779825</v>
      </c>
      <c r="E4" s="40">
        <v>1074058284.6700001</v>
      </c>
      <c r="F4" s="40">
        <v>166439421</v>
      </c>
      <c r="G4" s="40">
        <v>510621974</v>
      </c>
      <c r="H4" s="40">
        <v>232253915.28</v>
      </c>
      <c r="I4" s="40">
        <v>46227617.089999996</v>
      </c>
      <c r="J4" s="40">
        <v>800211895.58999991</v>
      </c>
      <c r="K4" s="40">
        <v>171919921.52000001</v>
      </c>
    </row>
    <row r="5" spans="1:11" ht="13" x14ac:dyDescent="0.3">
      <c r="A5" s="41">
        <v>2016</v>
      </c>
      <c r="B5" s="40">
        <v>2780159621.7612524</v>
      </c>
      <c r="C5" s="40">
        <v>656244860.33268106</v>
      </c>
      <c r="D5" s="40">
        <v>687848880.62622309</v>
      </c>
      <c r="E5" s="40">
        <v>1115648541.0958903</v>
      </c>
      <c r="F5" s="40">
        <v>242320530.332681</v>
      </c>
      <c r="G5" s="40">
        <v>545233022.82778859</v>
      </c>
      <c r="H5" s="40">
        <v>287749843.2485323</v>
      </c>
      <c r="I5" s="40">
        <v>62362678.786692753</v>
      </c>
      <c r="J5" s="40">
        <v>799666765.25440311</v>
      </c>
      <c r="K5" s="40">
        <v>182628106.50684929</v>
      </c>
    </row>
    <row r="6" spans="1:11" ht="13" x14ac:dyDescent="0.3">
      <c r="A6" s="41">
        <v>2017</v>
      </c>
      <c r="B6" s="40">
        <v>3069865301.4639654</v>
      </c>
      <c r="C6" s="40">
        <v>621600652.57178175</v>
      </c>
      <c r="D6" s="40">
        <v>705717384.37399781</v>
      </c>
      <c r="E6" s="40">
        <v>1185835277.4774394</v>
      </c>
      <c r="F6" s="40">
        <v>272185811.07682025</v>
      </c>
      <c r="G6" s="40">
        <v>510907479.03339487</v>
      </c>
      <c r="H6" s="40">
        <v>357854057.03569555</v>
      </c>
      <c r="I6" s="40">
        <v>78055236.28360562</v>
      </c>
      <c r="J6" s="40">
        <v>863269448.2810936</v>
      </c>
      <c r="K6" s="40">
        <v>161868673.89463213</v>
      </c>
    </row>
    <row r="7" spans="1:11" ht="13" x14ac:dyDescent="0.3">
      <c r="A7" s="41">
        <v>2018</v>
      </c>
      <c r="B7" s="40">
        <v>3012442276.0065355</v>
      </c>
      <c r="C7" s="40">
        <v>689819394.75465369</v>
      </c>
      <c r="D7" s="40">
        <v>779696741.71103561</v>
      </c>
      <c r="E7" s="40">
        <v>1150006185.5542853</v>
      </c>
      <c r="F7" s="40">
        <v>213692714.93850234</v>
      </c>
      <c r="G7" s="40">
        <v>475361611.60547584</v>
      </c>
      <c r="H7" s="40">
        <v>361667237.00864393</v>
      </c>
      <c r="I7" s="40">
        <v>87722539.527742863</v>
      </c>
      <c r="J7" s="40">
        <v>899271500.25487089</v>
      </c>
      <c r="K7" s="40">
        <v>104041968.52435721</v>
      </c>
    </row>
    <row r="8" spans="1:11" ht="13" x14ac:dyDescent="0.3">
      <c r="A8" s="41">
        <v>2019</v>
      </c>
      <c r="B8" s="40">
        <v>2798779022.1318316</v>
      </c>
      <c r="C8" s="40">
        <v>831059592.31892598</v>
      </c>
      <c r="D8" s="40">
        <v>749279410.19824433</v>
      </c>
      <c r="E8" s="40">
        <v>1141018034.8202057</v>
      </c>
      <c r="F8" s="40">
        <v>163691645.1807946</v>
      </c>
      <c r="G8" s="40">
        <v>439940697.58459377</v>
      </c>
      <c r="H8" s="40">
        <v>395042217.74607402</v>
      </c>
      <c r="I8" s="40">
        <v>103921350.08210392</v>
      </c>
      <c r="J8" s="40">
        <v>946745908.55383539</v>
      </c>
      <c r="K8" s="40">
        <v>104696027.16620605</v>
      </c>
    </row>
    <row r="9" spans="1:11" ht="13" x14ac:dyDescent="0.3">
      <c r="A9" s="41">
        <v>2020</v>
      </c>
      <c r="B9" s="40">
        <v>2776176985.4695616</v>
      </c>
      <c r="C9" s="40">
        <v>699384010.95170021</v>
      </c>
      <c r="D9" s="40">
        <v>756510569.59980094</v>
      </c>
      <c r="E9" s="40">
        <v>1264976148.6510375</v>
      </c>
      <c r="F9" s="40">
        <v>149191174.2566275</v>
      </c>
      <c r="G9" s="40">
        <v>538192936.5191263</v>
      </c>
      <c r="H9" s="40">
        <v>387251381.52728927</v>
      </c>
      <c r="I9" s="40">
        <v>158897034.29031298</v>
      </c>
      <c r="J9" s="40">
        <v>764037649.85786939</v>
      </c>
      <c r="K9" s="40">
        <v>84659514.695175156</v>
      </c>
    </row>
    <row r="10" spans="1:11" ht="13" x14ac:dyDescent="0.3">
      <c r="A10" s="41">
        <v>2021</v>
      </c>
      <c r="B10" s="40">
        <v>2886063062.8925171</v>
      </c>
      <c r="C10" s="40">
        <v>615959752.9048233</v>
      </c>
      <c r="D10" s="40">
        <v>817715569.64156747</v>
      </c>
      <c r="E10" s="40">
        <v>1762874157.0447979</v>
      </c>
      <c r="F10" s="40">
        <v>168601459.99596822</v>
      </c>
      <c r="G10" s="40">
        <v>769177815.5848223</v>
      </c>
      <c r="H10" s="40">
        <v>446518182.40444052</v>
      </c>
      <c r="I10" s="40">
        <v>291398150.78147</v>
      </c>
      <c r="J10" s="40">
        <v>541394215.7077558</v>
      </c>
      <c r="K10" s="40">
        <v>159884206.30397186</v>
      </c>
    </row>
    <row r="11" spans="1:11" ht="13" x14ac:dyDescent="0.3">
      <c r="A11" s="41">
        <v>2022</v>
      </c>
      <c r="B11" s="40">
        <v>2684778441.2552071</v>
      </c>
      <c r="C11" s="40">
        <v>417682882.27620834</v>
      </c>
      <c r="D11" s="40">
        <v>903201490.09079516</v>
      </c>
      <c r="E11" s="40">
        <v>1751709532.1882133</v>
      </c>
      <c r="F11" s="40">
        <v>155148498.1586667</v>
      </c>
      <c r="G11" s="40">
        <v>1189780867.5022929</v>
      </c>
      <c r="H11" s="40">
        <v>397175652.08803111</v>
      </c>
      <c r="I11" s="40">
        <v>382769142.27201432</v>
      </c>
      <c r="J11" s="40">
        <v>315566457.66128713</v>
      </c>
      <c r="K11" s="40">
        <v>171620278.15307373</v>
      </c>
    </row>
    <row r="12" spans="1:11" ht="13" x14ac:dyDescent="0.3">
      <c r="A12" s="41">
        <v>2023</v>
      </c>
      <c r="B12" s="40">
        <v>2383761472.3163786</v>
      </c>
      <c r="C12" s="40">
        <v>425640124.12607425</v>
      </c>
      <c r="D12" s="40">
        <v>899519107.55834806</v>
      </c>
      <c r="E12" s="40">
        <v>1477844171.9321582</v>
      </c>
      <c r="F12" s="40">
        <v>118267143.5985059</v>
      </c>
      <c r="G12" s="40">
        <v>1259883617.9776275</v>
      </c>
      <c r="H12" s="40">
        <v>323459838.83682936</v>
      </c>
      <c r="I12" s="40">
        <v>354547742.43942857</v>
      </c>
      <c r="J12" s="40">
        <v>221773441.73651087</v>
      </c>
      <c r="K12" s="40">
        <v>138586214.36741883</v>
      </c>
    </row>
    <row r="14" spans="1:11" ht="14.5" x14ac:dyDescent="0.25">
      <c r="A14" s="39" t="s">
        <v>192</v>
      </c>
    </row>
    <row r="15" spans="1:11" ht="13" x14ac:dyDescent="0.3">
      <c r="B15" s="41" t="s">
        <v>182</v>
      </c>
      <c r="C15" s="41" t="s">
        <v>183</v>
      </c>
      <c r="D15" s="41" t="s">
        <v>184</v>
      </c>
      <c r="E15" s="41" t="s">
        <v>185</v>
      </c>
      <c r="F15" s="41" t="s">
        <v>186</v>
      </c>
      <c r="G15" s="41" t="s">
        <v>187</v>
      </c>
      <c r="H15" s="41" t="s">
        <v>188</v>
      </c>
      <c r="I15" s="41" t="s">
        <v>189</v>
      </c>
      <c r="J15" s="41" t="s">
        <v>190</v>
      </c>
      <c r="K15" s="41" t="s">
        <v>191</v>
      </c>
    </row>
    <row r="16" spans="1:11" ht="13" x14ac:dyDescent="0.3">
      <c r="A16" s="41">
        <v>2014</v>
      </c>
      <c r="B16" s="40">
        <v>2376663202.2699995</v>
      </c>
      <c r="C16" s="40">
        <v>261811773.86999997</v>
      </c>
      <c r="D16" s="40">
        <v>622142386.13</v>
      </c>
      <c r="E16" s="40">
        <v>1116302868</v>
      </c>
      <c r="F16" s="40">
        <v>132304355</v>
      </c>
      <c r="G16" s="40">
        <v>505543720</v>
      </c>
      <c r="H16" s="40">
        <v>217866047.41</v>
      </c>
      <c r="I16" s="40">
        <v>15830437</v>
      </c>
      <c r="J16" s="40">
        <v>754209490.72000003</v>
      </c>
      <c r="K16" s="40">
        <v>80663752.900000006</v>
      </c>
    </row>
    <row r="17" spans="1:11" ht="13" x14ac:dyDescent="0.3">
      <c r="A17" s="41">
        <v>2015</v>
      </c>
      <c r="B17" s="40">
        <v>2686643653.7799997</v>
      </c>
      <c r="C17" s="40">
        <v>455760413.48999995</v>
      </c>
      <c r="D17" s="40">
        <v>621779825</v>
      </c>
      <c r="E17" s="40">
        <v>1074058284.6700001</v>
      </c>
      <c r="F17" s="40">
        <v>166439421</v>
      </c>
      <c r="G17" s="40">
        <v>510621974</v>
      </c>
      <c r="H17" s="40">
        <v>232253915.28</v>
      </c>
      <c r="I17" s="40">
        <v>46227617.089999996</v>
      </c>
      <c r="J17" s="40">
        <v>800211895.58999991</v>
      </c>
      <c r="K17" s="40">
        <v>171919921.52000001</v>
      </c>
    </row>
    <row r="18" spans="1:11" ht="13" x14ac:dyDescent="0.3">
      <c r="A18" s="41">
        <v>2016</v>
      </c>
      <c r="B18" s="40">
        <v>2841323133.4400001</v>
      </c>
      <c r="C18" s="40">
        <v>670682247.26000011</v>
      </c>
      <c r="D18" s="40">
        <v>702981556</v>
      </c>
      <c r="E18" s="40">
        <v>1140192809</v>
      </c>
      <c r="F18" s="40">
        <v>247651582</v>
      </c>
      <c r="G18" s="40">
        <v>557228149.32999992</v>
      </c>
      <c r="H18" s="40">
        <v>294080339.80000001</v>
      </c>
      <c r="I18" s="40">
        <v>63734657.719999999</v>
      </c>
      <c r="J18" s="40">
        <v>817259434.09000003</v>
      </c>
      <c r="K18" s="40">
        <v>186645924.84999999</v>
      </c>
    </row>
    <row r="19" spans="1:11" ht="13" x14ac:dyDescent="0.3">
      <c r="A19" s="41">
        <v>2017</v>
      </c>
      <c r="B19" s="40">
        <v>3197012982.52</v>
      </c>
      <c r="C19" s="40">
        <v>647346108.39999986</v>
      </c>
      <c r="D19" s="40">
        <v>734946787</v>
      </c>
      <c r="E19" s="40">
        <v>1234950203</v>
      </c>
      <c r="F19" s="40">
        <v>283459203</v>
      </c>
      <c r="G19" s="40">
        <v>532068245</v>
      </c>
      <c r="H19" s="40">
        <v>372675656.37</v>
      </c>
      <c r="I19" s="40">
        <v>81288128.060000002</v>
      </c>
      <c r="J19" s="40">
        <v>899024342.28999996</v>
      </c>
      <c r="K19" s="40">
        <v>168572950.63</v>
      </c>
    </row>
    <row r="20" spans="1:11" ht="13" x14ac:dyDescent="0.3">
      <c r="A20" s="41">
        <v>2018</v>
      </c>
      <c r="B20" s="40">
        <v>3231327958.4999995</v>
      </c>
      <c r="C20" s="40">
        <v>739942044.48000002</v>
      </c>
      <c r="D20" s="40">
        <v>836349928</v>
      </c>
      <c r="E20" s="40">
        <v>1233566256</v>
      </c>
      <c r="F20" s="40">
        <v>229219743</v>
      </c>
      <c r="G20" s="40">
        <v>509901643</v>
      </c>
      <c r="H20" s="40">
        <v>387946173.75</v>
      </c>
      <c r="I20" s="40">
        <v>94096506.620000005</v>
      </c>
      <c r="J20" s="40">
        <v>964613053.07000005</v>
      </c>
      <c r="K20" s="40">
        <v>111601714.14000002</v>
      </c>
    </row>
    <row r="21" spans="1:11" ht="13" x14ac:dyDescent="0.3">
      <c r="A21" s="41">
        <v>2019</v>
      </c>
      <c r="B21" s="40">
        <v>3089201871.9200001</v>
      </c>
      <c r="C21" s="40">
        <v>917296731.16999996</v>
      </c>
      <c r="D21" s="40">
        <v>827030408</v>
      </c>
      <c r="E21" s="40">
        <v>1259418847</v>
      </c>
      <c r="F21" s="40">
        <v>180677550</v>
      </c>
      <c r="G21" s="40">
        <v>485592330</v>
      </c>
      <c r="H21" s="40">
        <v>436034838.37000006</v>
      </c>
      <c r="I21" s="40">
        <v>114705029.11</v>
      </c>
      <c r="J21" s="40">
        <v>1044987549.8599999</v>
      </c>
      <c r="K21" s="40">
        <v>115560092.65000001</v>
      </c>
    </row>
    <row r="22" spans="1:11" ht="13" x14ac:dyDescent="0.3">
      <c r="A22" s="41">
        <v>2020</v>
      </c>
      <c r="B22" s="40">
        <v>3113282545.5800004</v>
      </c>
      <c r="C22" s="40">
        <v>784308797.80000007</v>
      </c>
      <c r="D22" s="40">
        <v>848372119</v>
      </c>
      <c r="E22" s="40">
        <v>1418579645.5999999</v>
      </c>
      <c r="F22" s="40">
        <v>167307157</v>
      </c>
      <c r="G22" s="40">
        <v>603544617</v>
      </c>
      <c r="H22" s="40">
        <v>434274534.07000005</v>
      </c>
      <c r="I22" s="40">
        <v>178191580</v>
      </c>
      <c r="J22" s="40">
        <v>856813197.4000001</v>
      </c>
      <c r="K22" s="40">
        <v>94939548.449999988</v>
      </c>
    </row>
    <row r="23" spans="1:11" ht="13" x14ac:dyDescent="0.3">
      <c r="A23" s="41">
        <v>2021</v>
      </c>
      <c r="B23" s="40">
        <v>3298005592.7599993</v>
      </c>
      <c r="C23" s="40">
        <v>703878836.23000014</v>
      </c>
      <c r="D23" s="40">
        <v>934432291.74000001</v>
      </c>
      <c r="E23" s="40">
        <v>2014498194.4500003</v>
      </c>
      <c r="F23" s="40">
        <v>192666808</v>
      </c>
      <c r="G23" s="40">
        <v>878966496</v>
      </c>
      <c r="H23" s="40">
        <v>510252004.46000016</v>
      </c>
      <c r="I23" s="40">
        <v>332990898</v>
      </c>
      <c r="J23" s="40">
        <v>618670178.8499999</v>
      </c>
      <c r="K23" s="40">
        <v>182705296.13999999</v>
      </c>
    </row>
    <row r="24" spans="1:11" ht="13" x14ac:dyDescent="0.3">
      <c r="A24" s="41">
        <v>2022</v>
      </c>
      <c r="B24" s="40">
        <v>3252070023.7400036</v>
      </c>
      <c r="C24" s="40">
        <v>505938948.26000011</v>
      </c>
      <c r="D24" s="40">
        <v>1094047257.75</v>
      </c>
      <c r="E24" s="40">
        <v>2121844384.7699997</v>
      </c>
      <c r="F24" s="40">
        <v>187931254.34</v>
      </c>
      <c r="G24" s="40">
        <v>1441180633.22</v>
      </c>
      <c r="H24" s="40">
        <v>481098556.39000005</v>
      </c>
      <c r="I24" s="40">
        <v>463647962.33000004</v>
      </c>
      <c r="J24" s="40">
        <v>382245403.08000004</v>
      </c>
      <c r="K24" s="40">
        <v>207883508.54999998</v>
      </c>
    </row>
    <row r="25" spans="1:11" ht="13" x14ac:dyDescent="0.3">
      <c r="A25" s="41">
        <v>2023</v>
      </c>
      <c r="B25" s="40">
        <v>3052032964.0399985</v>
      </c>
      <c r="C25" s="40">
        <v>544965469.38000011</v>
      </c>
      <c r="D25" s="40">
        <v>1151693237.74</v>
      </c>
      <c r="E25" s="40">
        <v>1892147843.1600001</v>
      </c>
      <c r="F25" s="40">
        <v>151422541.64999998</v>
      </c>
      <c r="G25" s="40">
        <v>1613083514.26</v>
      </c>
      <c r="H25" s="40">
        <v>414139628.54000002</v>
      </c>
      <c r="I25" s="40">
        <v>453942816.76999998</v>
      </c>
      <c r="J25" s="40">
        <v>283946134.12000006</v>
      </c>
      <c r="K25" s="40">
        <v>177437927.20999995</v>
      </c>
    </row>
    <row r="28" spans="1:11" x14ac:dyDescent="0.25">
      <c r="A28" s="40" t="s">
        <v>193</v>
      </c>
    </row>
    <row r="29" spans="1:11" x14ac:dyDescent="0.25">
      <c r="A29" s="40" t="s">
        <v>194</v>
      </c>
    </row>
    <row r="31" spans="1:11" x14ac:dyDescent="0.25">
      <c r="A31" s="40" t="s">
        <v>195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03918-9094-4BFC-8349-4A1CBE5981B1}">
  <dimension ref="A1:I33"/>
  <sheetViews>
    <sheetView workbookViewId="0">
      <selection activeCell="A31" sqref="A31"/>
    </sheetView>
  </sheetViews>
  <sheetFormatPr baseColWidth="10" defaultColWidth="7.07421875" defaultRowHeight="12.5" x14ac:dyDescent="0.25"/>
  <cols>
    <col min="1" max="1" width="7.07421875" style="40"/>
    <col min="2" max="9" width="8.765625" style="40" customWidth="1"/>
    <col min="10" max="16384" width="7.07421875" style="40"/>
  </cols>
  <sheetData>
    <row r="1" spans="1:9" ht="14.5" x14ac:dyDescent="0.35">
      <c r="A1" s="42" t="s">
        <v>196</v>
      </c>
    </row>
    <row r="2" spans="1:9" ht="13" x14ac:dyDescent="0.3">
      <c r="B2" s="41" t="s">
        <v>197</v>
      </c>
      <c r="C2" s="41" t="s">
        <v>198</v>
      </c>
      <c r="D2" s="41" t="s">
        <v>199</v>
      </c>
      <c r="E2" s="41" t="s">
        <v>200</v>
      </c>
      <c r="F2" s="41" t="s">
        <v>201</v>
      </c>
      <c r="G2" s="41" t="s">
        <v>202</v>
      </c>
      <c r="H2" s="41" t="s">
        <v>203</v>
      </c>
      <c r="I2" s="41" t="s">
        <v>204</v>
      </c>
    </row>
    <row r="3" spans="1:9" ht="13" x14ac:dyDescent="0.3">
      <c r="A3" s="41">
        <v>2014</v>
      </c>
      <c r="B3" s="40">
        <v>4052075726.3279786</v>
      </c>
      <c r="C3" s="40">
        <v>2681567831.0089483</v>
      </c>
      <c r="D3" s="40">
        <v>1426791817.4177198</v>
      </c>
      <c r="E3" s="40">
        <v>1168300287.0254297</v>
      </c>
      <c r="F3" s="40">
        <v>2190935900.8915305</v>
      </c>
      <c r="G3" s="40">
        <v>2020632000.18134</v>
      </c>
      <c r="H3" s="40">
        <v>575737654.05741</v>
      </c>
      <c r="I3" s="40">
        <v>587922853.93932998</v>
      </c>
    </row>
    <row r="4" spans="1:9" ht="13" x14ac:dyDescent="0.3">
      <c r="A4" s="41">
        <v>2015</v>
      </c>
      <c r="B4" s="40">
        <v>4614628158.6400003</v>
      </c>
      <c r="C4" s="40">
        <v>3142760817.6000009</v>
      </c>
      <c r="D4" s="40">
        <v>1554489415.48</v>
      </c>
      <c r="E4" s="40">
        <v>1263338110.72</v>
      </c>
      <c r="F4" s="40">
        <v>2455287690.2300005</v>
      </c>
      <c r="G4" s="40">
        <v>2307659851.3799996</v>
      </c>
      <c r="H4" s="40">
        <v>638315865.74000013</v>
      </c>
      <c r="I4" s="40">
        <v>622668655.50999987</v>
      </c>
    </row>
    <row r="5" spans="1:9" ht="13" x14ac:dyDescent="0.3">
      <c r="A5" s="41">
        <v>2016</v>
      </c>
      <c r="B5" s="40">
        <v>5062555626.4285707</v>
      </c>
      <c r="C5" s="40">
        <v>3541138301.1643829</v>
      </c>
      <c r="D5" s="40">
        <v>1636443816.4187863</v>
      </c>
      <c r="E5" s="40">
        <v>1402817574.5303323</v>
      </c>
      <c r="F5" s="40">
        <v>2683003102.2700596</v>
      </c>
      <c r="G5" s="40">
        <v>2700880974.3150668</v>
      </c>
      <c r="H5" s="40">
        <v>686651120.26418793</v>
      </c>
      <c r="I5" s="40">
        <v>634793894.74559689</v>
      </c>
    </row>
    <row r="6" spans="1:9" ht="13" x14ac:dyDescent="0.3">
      <c r="A6" s="41">
        <v>2017</v>
      </c>
      <c r="B6" s="40">
        <v>5566029767.1252079</v>
      </c>
      <c r="C6" s="40">
        <v>3931643191.8883686</v>
      </c>
      <c r="D6" s="40">
        <v>1771529984.8859921</v>
      </c>
      <c r="E6" s="40">
        <v>1427078365.7378695</v>
      </c>
      <c r="F6" s="40">
        <v>2928389799.9938545</v>
      </c>
      <c r="G6" s="40">
        <v>2910316699.2024341</v>
      </c>
      <c r="H6" s="40">
        <v>691078848.35868073</v>
      </c>
      <c r="I6" s="40">
        <v>687104532.51240146</v>
      </c>
    </row>
    <row r="7" spans="1:9" ht="13" x14ac:dyDescent="0.3">
      <c r="A7" s="41">
        <v>2018</v>
      </c>
      <c r="B7" s="40">
        <v>5614468885.6178141</v>
      </c>
      <c r="C7" s="40">
        <v>4048824299.2139912</v>
      </c>
      <c r="D7" s="40">
        <v>1691509347.4959002</v>
      </c>
      <c r="E7" s="40">
        <v>1535982920.9341476</v>
      </c>
      <c r="F7" s="40">
        <v>2911879406.0514235</v>
      </c>
      <c r="G7" s="40">
        <v>2946933549.3873949</v>
      </c>
      <c r="H7" s="40">
        <v>635444099.67761099</v>
      </c>
      <c r="I7" s="40">
        <v>682314155.80925536</v>
      </c>
    </row>
    <row r="8" spans="1:9" ht="13" x14ac:dyDescent="0.3">
      <c r="A8" s="41">
        <v>2019</v>
      </c>
      <c r="B8" s="40">
        <v>5744524981.5257664</v>
      </c>
      <c r="C8" s="40">
        <v>4108952006.9420881</v>
      </c>
      <c r="D8" s="40">
        <v>1527672831.1220746</v>
      </c>
      <c r="E8" s="40">
        <v>1570701390.6701963</v>
      </c>
      <c r="F8" s="40">
        <v>2903592009.4614015</v>
      </c>
      <c r="G8" s="40">
        <v>3001176747.42168</v>
      </c>
      <c r="H8" s="40">
        <v>629358826.20176113</v>
      </c>
      <c r="I8" s="40">
        <v>678057789.61711872</v>
      </c>
    </row>
    <row r="9" spans="1:9" ht="13" x14ac:dyDescent="0.3">
      <c r="A9" s="41">
        <v>2020</v>
      </c>
      <c r="B9" s="40">
        <v>5977739695.205142</v>
      </c>
      <c r="C9" s="40">
        <v>3796387299.2463651</v>
      </c>
      <c r="D9" s="40">
        <v>1669668194.9913208</v>
      </c>
      <c r="E9" s="40">
        <v>1667836002.2434492</v>
      </c>
      <c r="F9" s="40">
        <v>2840750354.9944563</v>
      </c>
      <c r="G9" s="40">
        <v>3281213535.0844669</v>
      </c>
      <c r="H9" s="40">
        <v>680817725.67633665</v>
      </c>
      <c r="I9" s="40">
        <v>806180554.72008753</v>
      </c>
    </row>
    <row r="10" spans="1:9" ht="13" x14ac:dyDescent="0.3">
      <c r="A10" s="41">
        <v>2021</v>
      </c>
      <c r="B10" s="40">
        <v>6634440752.4405375</v>
      </c>
      <c r="C10" s="40">
        <v>4120903884.6218843</v>
      </c>
      <c r="D10" s="40">
        <v>1877505721.2448077</v>
      </c>
      <c r="E10" s="40">
        <v>1730447865.9444635</v>
      </c>
      <c r="F10" s="40">
        <v>3119400625.5404029</v>
      </c>
      <c r="G10" s="40">
        <v>3840338328.3651443</v>
      </c>
      <c r="H10" s="40">
        <v>882148441.50373268</v>
      </c>
      <c r="I10" s="40">
        <v>1051860599.2182387</v>
      </c>
    </row>
    <row r="11" spans="1:9" ht="13" x14ac:dyDescent="0.3">
      <c r="A11" s="41">
        <v>2022</v>
      </c>
      <c r="B11" s="40">
        <v>6127478595.8221331</v>
      </c>
      <c r="C11" s="40">
        <v>3743786023.5729322</v>
      </c>
      <c r="D11" s="40">
        <v>1842876426.5601194</v>
      </c>
      <c r="E11" s="40">
        <v>1688283668.5443895</v>
      </c>
      <c r="F11" s="40">
        <v>3127111093.9355259</v>
      </c>
      <c r="G11" s="40">
        <v>3901655812.7914014</v>
      </c>
      <c r="H11" s="40">
        <v>876304556.35843503</v>
      </c>
      <c r="I11" s="40">
        <v>1226576766.6526196</v>
      </c>
    </row>
    <row r="12" spans="1:9" ht="13" x14ac:dyDescent="0.3">
      <c r="A12" s="41">
        <v>2023</v>
      </c>
      <c r="B12" s="40">
        <v>5612210055.5583038</v>
      </c>
      <c r="C12" s="40">
        <v>3607190053.0497956</v>
      </c>
      <c r="D12" s="40">
        <v>1760825235.6639001</v>
      </c>
      <c r="E12" s="40">
        <v>1556844228.7231345</v>
      </c>
      <c r="F12" s="40">
        <v>3209478507.556798</v>
      </c>
      <c r="G12" s="40">
        <v>3745732742.8475194</v>
      </c>
      <c r="H12" s="40">
        <v>735608993.80438626</v>
      </c>
      <c r="I12" s="40">
        <v>1145903947.2611351</v>
      </c>
    </row>
    <row r="14" spans="1:9" ht="14.5" x14ac:dyDescent="0.35">
      <c r="A14" s="42" t="s">
        <v>205</v>
      </c>
    </row>
    <row r="15" spans="1:9" ht="13" x14ac:dyDescent="0.3">
      <c r="B15" s="41" t="s">
        <v>197</v>
      </c>
      <c r="C15" s="41" t="s">
        <v>198</v>
      </c>
      <c r="D15" s="41" t="s">
        <v>199</v>
      </c>
      <c r="E15" s="41" t="s">
        <v>200</v>
      </c>
      <c r="F15" s="41" t="s">
        <v>201</v>
      </c>
      <c r="G15" s="41" t="s">
        <v>202</v>
      </c>
      <c r="H15" s="41" t="s">
        <v>203</v>
      </c>
      <c r="I15" s="41" t="s">
        <v>204</v>
      </c>
    </row>
    <row r="16" spans="1:9" ht="13" x14ac:dyDescent="0.3">
      <c r="A16" s="41">
        <v>2014</v>
      </c>
      <c r="B16" s="40">
        <v>3945545984.7399988</v>
      </c>
      <c r="C16" s="40">
        <v>2611068968.8499985</v>
      </c>
      <c r="D16" s="40">
        <v>1389281224.3599999</v>
      </c>
      <c r="E16" s="40">
        <v>1137585479.0899999</v>
      </c>
      <c r="F16" s="40">
        <v>2133335833.3900006</v>
      </c>
      <c r="G16" s="40">
        <v>1967509250.4200001</v>
      </c>
      <c r="H16" s="40">
        <v>560601415.83000004</v>
      </c>
      <c r="I16" s="40">
        <v>572466264.79000008</v>
      </c>
    </row>
    <row r="17" spans="1:9" ht="13" x14ac:dyDescent="0.3">
      <c r="A17" s="41">
        <v>2015</v>
      </c>
      <c r="B17" s="40">
        <v>4614628158.6400003</v>
      </c>
      <c r="C17" s="40">
        <v>3142760817.6000009</v>
      </c>
      <c r="D17" s="40">
        <v>1554489415.48</v>
      </c>
      <c r="E17" s="40">
        <v>1263338110.72</v>
      </c>
      <c r="F17" s="40">
        <v>2455287690.2300005</v>
      </c>
      <c r="G17" s="40">
        <v>2307659851.3799996</v>
      </c>
      <c r="H17" s="40">
        <v>638315865.74000013</v>
      </c>
      <c r="I17" s="40">
        <v>622668655.50999987</v>
      </c>
    </row>
    <row r="18" spans="1:9" ht="13" x14ac:dyDescent="0.3">
      <c r="A18" s="41">
        <v>2016</v>
      </c>
      <c r="B18" s="40">
        <v>5173931850.21</v>
      </c>
      <c r="C18" s="40">
        <v>3619043343.7899995</v>
      </c>
      <c r="D18" s="40">
        <v>1672445580.3799996</v>
      </c>
      <c r="E18" s="40">
        <v>1433679561.1699996</v>
      </c>
      <c r="F18" s="40">
        <v>2742029170.5200009</v>
      </c>
      <c r="G18" s="40">
        <v>2760300355.7499986</v>
      </c>
      <c r="H18" s="40">
        <v>701757444.91000009</v>
      </c>
      <c r="I18" s="40">
        <v>648759360.43000007</v>
      </c>
    </row>
    <row r="19" spans="1:9" ht="13" x14ac:dyDescent="0.3">
      <c r="A19" s="41">
        <v>2017</v>
      </c>
      <c r="B19" s="40">
        <v>5796563588.0199995</v>
      </c>
      <c r="C19" s="40">
        <v>4094483989.6100011</v>
      </c>
      <c r="D19" s="40">
        <v>1844903213.8</v>
      </c>
      <c r="E19" s="40">
        <v>1486185097.4900005</v>
      </c>
      <c r="F19" s="40">
        <v>3049677848.73</v>
      </c>
      <c r="G19" s="40">
        <v>3030856196.2500005</v>
      </c>
      <c r="H19" s="40">
        <v>719701952.1000005</v>
      </c>
      <c r="I19" s="40">
        <v>715563028.04000008</v>
      </c>
    </row>
    <row r="20" spans="1:9" ht="13" x14ac:dyDescent="0.3">
      <c r="A20" s="41">
        <v>2018</v>
      </c>
      <c r="B20" s="40">
        <v>6022419226.6600027</v>
      </c>
      <c r="C20" s="40">
        <v>4343014059.1600018</v>
      </c>
      <c r="D20" s="40">
        <v>1814415330.0999999</v>
      </c>
      <c r="E20" s="40">
        <v>1647588269.4000001</v>
      </c>
      <c r="F20" s="40">
        <v>3123458136.1099992</v>
      </c>
      <c r="G20" s="40">
        <v>3161059332.4299998</v>
      </c>
      <c r="H20" s="40">
        <v>681615811.10000002</v>
      </c>
      <c r="I20" s="40">
        <v>731891470.82000005</v>
      </c>
    </row>
    <row r="21" spans="1:9" ht="13" x14ac:dyDescent="0.3">
      <c r="A21" s="41">
        <v>2019</v>
      </c>
      <c r="B21" s="40">
        <v>6340621101.5199995</v>
      </c>
      <c r="C21" s="40">
        <v>4535328488.2800007</v>
      </c>
      <c r="D21" s="40">
        <v>1686195920.5300007</v>
      </c>
      <c r="E21" s="40">
        <v>1733689454.55</v>
      </c>
      <c r="F21" s="40">
        <v>3204891061.4200001</v>
      </c>
      <c r="G21" s="40">
        <v>3312601942.7700014</v>
      </c>
      <c r="H21" s="40">
        <v>694665941.34000027</v>
      </c>
      <c r="I21" s="40">
        <v>748418283.97000015</v>
      </c>
    </row>
    <row r="22" spans="1:9" ht="13" x14ac:dyDescent="0.3">
      <c r="A22" s="41">
        <v>2020</v>
      </c>
      <c r="B22" s="40">
        <v>6703604544.1300011</v>
      </c>
      <c r="C22" s="40">
        <v>4257374935.7000041</v>
      </c>
      <c r="D22" s="40">
        <v>1872412629.1599996</v>
      </c>
      <c r="E22" s="40">
        <v>1870357956.9499991</v>
      </c>
      <c r="F22" s="40">
        <v>3185696928.849999</v>
      </c>
      <c r="G22" s="40">
        <v>3679644662.630002</v>
      </c>
      <c r="H22" s="40">
        <v>763488046.03000021</v>
      </c>
      <c r="I22" s="40">
        <v>904073430.02000022</v>
      </c>
    </row>
    <row r="23" spans="1:9" ht="13" x14ac:dyDescent="0.3">
      <c r="A23" s="41">
        <v>2021</v>
      </c>
      <c r="B23" s="40">
        <v>7581408385.6000013</v>
      </c>
      <c r="C23" s="40">
        <v>4709101555.4899988</v>
      </c>
      <c r="D23" s="40">
        <v>2145491707.6199994</v>
      </c>
      <c r="E23" s="40">
        <v>1977443533.1099999</v>
      </c>
      <c r="F23" s="40">
        <v>3564648618.1700006</v>
      </c>
      <c r="G23" s="40">
        <v>4388489443.5900002</v>
      </c>
      <c r="H23" s="40">
        <v>1008061996.6800002</v>
      </c>
      <c r="I23" s="40">
        <v>1201998037.9600008</v>
      </c>
    </row>
    <row r="24" spans="1:9" ht="13" x14ac:dyDescent="0.3">
      <c r="A24" s="41">
        <v>2022</v>
      </c>
      <c r="B24" s="40">
        <v>7422210025.3700027</v>
      </c>
      <c r="C24" s="40">
        <v>4534845079.0100021</v>
      </c>
      <c r="D24" s="40">
        <v>2232274772.539999</v>
      </c>
      <c r="E24" s="40">
        <v>2045016685.8</v>
      </c>
      <c r="F24" s="40">
        <v>3787867219.5899997</v>
      </c>
      <c r="G24" s="40">
        <v>4726072631.079999</v>
      </c>
      <c r="H24" s="40">
        <v>1061467022.9799999</v>
      </c>
      <c r="I24" s="40">
        <v>1485751477.0500002</v>
      </c>
    </row>
    <row r="25" spans="1:9" ht="13" x14ac:dyDescent="0.3">
      <c r="A25" s="41">
        <v>2023</v>
      </c>
      <c r="B25" s="40">
        <v>7185555387.8200026</v>
      </c>
      <c r="C25" s="40">
        <v>4618441516.6199951</v>
      </c>
      <c r="D25" s="40">
        <v>2254460744.3200002</v>
      </c>
      <c r="E25" s="40">
        <v>1993295034.3900003</v>
      </c>
      <c r="F25" s="40">
        <v>4109234215.0000033</v>
      </c>
      <c r="G25" s="40">
        <v>4795823717.4400024</v>
      </c>
      <c r="H25" s="40">
        <v>941832026.32000017</v>
      </c>
      <c r="I25" s="40">
        <v>1467150409.6699996</v>
      </c>
    </row>
    <row r="28" spans="1:9" ht="14.5" x14ac:dyDescent="0.35">
      <c r="A28" s="43" t="s">
        <v>206</v>
      </c>
    </row>
    <row r="29" spans="1:9" ht="14.5" x14ac:dyDescent="0.35">
      <c r="A29" s="43" t="s">
        <v>207</v>
      </c>
    </row>
    <row r="30" spans="1:9" ht="14.5" x14ac:dyDescent="0.35">
      <c r="A30" s="43" t="s">
        <v>208</v>
      </c>
    </row>
    <row r="31" spans="1:9" ht="14.5" x14ac:dyDescent="0.35">
      <c r="A31" s="43" t="s">
        <v>209</v>
      </c>
    </row>
    <row r="32" spans="1:9" ht="14.5" x14ac:dyDescent="0.35">
      <c r="A32" s="43"/>
    </row>
    <row r="33" spans="1:1" ht="14.5" x14ac:dyDescent="0.35">
      <c r="A33" s="43" t="s">
        <v>210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949A-F34A-43A5-A707-319E5E279CD4}">
  <dimension ref="A1:Q31"/>
  <sheetViews>
    <sheetView workbookViewId="0">
      <selection activeCell="A29" sqref="A29"/>
    </sheetView>
  </sheetViews>
  <sheetFormatPr baseColWidth="10" defaultColWidth="7.07421875" defaultRowHeight="12.5" x14ac:dyDescent="0.25"/>
  <cols>
    <col min="1" max="1" width="7.07421875" style="40"/>
    <col min="2" max="2" width="8.07421875" style="40" customWidth="1"/>
    <col min="3" max="3" width="9" style="40" customWidth="1"/>
    <col min="4" max="8" width="8.07421875" style="40" customWidth="1"/>
    <col min="9" max="9" width="9" style="40" customWidth="1"/>
    <col min="10" max="13" width="8.07421875" style="40" customWidth="1"/>
    <col min="14" max="14" width="8.84375" style="40" customWidth="1"/>
    <col min="15" max="15" width="8.07421875" style="40" customWidth="1"/>
    <col min="16" max="16" width="9.53515625" style="40" customWidth="1"/>
    <col min="17" max="17" width="8.07421875" style="40" customWidth="1"/>
    <col min="18" max="16384" width="7.07421875" style="40"/>
  </cols>
  <sheetData>
    <row r="1" spans="1:17" ht="14.5" x14ac:dyDescent="0.25">
      <c r="A1" s="39" t="s">
        <v>211</v>
      </c>
    </row>
    <row r="2" spans="1:17" ht="13" x14ac:dyDescent="0.3">
      <c r="B2" s="41" t="s">
        <v>212</v>
      </c>
      <c r="C2" s="41" t="s">
        <v>213</v>
      </c>
      <c r="D2" s="41" t="s">
        <v>214</v>
      </c>
      <c r="E2" s="41" t="s">
        <v>215</v>
      </c>
      <c r="F2" s="41" t="s">
        <v>216</v>
      </c>
      <c r="G2" s="41" t="s">
        <v>217</v>
      </c>
      <c r="H2" s="41" t="s">
        <v>218</v>
      </c>
      <c r="I2" s="41" t="s">
        <v>219</v>
      </c>
      <c r="J2" s="41" t="s">
        <v>220</v>
      </c>
      <c r="K2" s="41" t="s">
        <v>221</v>
      </c>
      <c r="L2" s="41" t="s">
        <v>222</v>
      </c>
      <c r="M2" s="41" t="s">
        <v>223</v>
      </c>
      <c r="N2" s="41" t="s">
        <v>224</v>
      </c>
      <c r="O2" s="41" t="s">
        <v>225</v>
      </c>
      <c r="P2" s="41" t="s">
        <v>226</v>
      </c>
      <c r="Q2" s="41" t="s">
        <v>227</v>
      </c>
    </row>
    <row r="3" spans="1:17" ht="13" x14ac:dyDescent="0.3">
      <c r="A3" s="41">
        <v>2014</v>
      </c>
      <c r="B3" s="40">
        <v>75142074.229819983</v>
      </c>
      <c r="C3" s="40">
        <v>984404386.46939969</v>
      </c>
      <c r="D3" s="40">
        <v>61372017.498999998</v>
      </c>
      <c r="E3" s="40">
        <v>7068842.0269999998</v>
      </c>
      <c r="F3" s="40">
        <v>103162661.37411</v>
      </c>
      <c r="G3" s="40">
        <v>75482469.620999992</v>
      </c>
      <c r="H3" s="40">
        <v>78354390.3935</v>
      </c>
      <c r="I3" s="40">
        <v>2277955849.94666</v>
      </c>
      <c r="J3" s="40">
        <v>280785631.27484995</v>
      </c>
      <c r="K3" s="40">
        <v>12996799.47969</v>
      </c>
      <c r="L3" s="40">
        <v>30625382.371999998</v>
      </c>
      <c r="M3" s="40">
        <v>472136074.22435999</v>
      </c>
      <c r="N3" s="40">
        <v>1602147447.8073997</v>
      </c>
      <c r="O3" s="40">
        <v>62114639.144999996</v>
      </c>
      <c r="P3" s="40">
        <v>1000742729.2043998</v>
      </c>
      <c r="Q3" s="40">
        <v>74820112.749199986</v>
      </c>
    </row>
    <row r="4" spans="1:17" ht="13" x14ac:dyDescent="0.3">
      <c r="A4" s="41">
        <v>2015</v>
      </c>
      <c r="B4" s="40">
        <v>74344108</v>
      </c>
      <c r="C4" s="40">
        <v>1008283805.4</v>
      </c>
      <c r="D4" s="40">
        <v>68146605</v>
      </c>
      <c r="E4" s="40">
        <v>15089666</v>
      </c>
      <c r="F4" s="40">
        <v>130749262.78</v>
      </c>
      <c r="G4" s="40">
        <v>100186774</v>
      </c>
      <c r="H4" s="40">
        <v>80310830.030000001</v>
      </c>
      <c r="I4" s="40">
        <v>2400321107.3200002</v>
      </c>
      <c r="J4" s="40">
        <v>270745525.49000001</v>
      </c>
      <c r="K4" s="40">
        <v>9182090.7100000009</v>
      </c>
      <c r="L4" s="40">
        <v>29920809</v>
      </c>
      <c r="M4" s="40">
        <v>514553836.62000006</v>
      </c>
      <c r="N4" s="40">
        <v>1809699917.9000003</v>
      </c>
      <c r="O4" s="40">
        <v>76604144.5</v>
      </c>
      <c r="P4" s="40">
        <v>1118262627.5800002</v>
      </c>
      <c r="Q4" s="40">
        <v>71444968.909999996</v>
      </c>
    </row>
    <row r="5" spans="1:17" ht="13" x14ac:dyDescent="0.3">
      <c r="A5" s="41">
        <v>2016</v>
      </c>
      <c r="B5" s="40">
        <v>110437096.86888453</v>
      </c>
      <c r="C5" s="40">
        <v>1050540300.0391389</v>
      </c>
      <c r="D5" s="40">
        <v>62272329.745596863</v>
      </c>
      <c r="E5" s="40">
        <v>13429230.185909979</v>
      </c>
      <c r="F5" s="40">
        <v>147999193.73776907</v>
      </c>
      <c r="G5" s="40">
        <v>111105402.15264188</v>
      </c>
      <c r="H5" s="40">
        <v>73227724.647749513</v>
      </c>
      <c r="I5" s="40">
        <v>2591844560.743638</v>
      </c>
      <c r="J5" s="40">
        <v>283120926.08610564</v>
      </c>
      <c r="K5" s="40">
        <v>13116018.414872797</v>
      </c>
      <c r="L5" s="40">
        <v>32816439.823874753</v>
      </c>
      <c r="M5" s="40">
        <v>522400174.44226992</v>
      </c>
      <c r="N5" s="40">
        <v>2096789161.3013697</v>
      </c>
      <c r="O5" s="40">
        <v>76199189.00195694</v>
      </c>
      <c r="P5" s="40">
        <v>1151949316.9863014</v>
      </c>
      <c r="Q5" s="40">
        <v>70908600.782778859</v>
      </c>
    </row>
    <row r="6" spans="1:17" ht="13" x14ac:dyDescent="0.3">
      <c r="A6" s="41">
        <v>2017</v>
      </c>
      <c r="B6" s="40">
        <v>143521979.46453777</v>
      </c>
      <c r="C6" s="40">
        <v>1074933683.0168097</v>
      </c>
      <c r="D6" s="40">
        <v>64621779.151118957</v>
      </c>
      <c r="E6" s="40">
        <v>11508853.313462989</v>
      </c>
      <c r="F6" s="40">
        <v>161577025.26747185</v>
      </c>
      <c r="G6" s="40">
        <v>108333577.87170954</v>
      </c>
      <c r="H6" s="40">
        <v>61360948.245565183</v>
      </c>
      <c r="I6" s="40">
        <v>2733359043.2756114</v>
      </c>
      <c r="J6" s="40">
        <v>295182265.43040353</v>
      </c>
      <c r="K6" s="40">
        <v>12500546.994578544</v>
      </c>
      <c r="L6" s="40">
        <v>39100693.47754696</v>
      </c>
      <c r="M6" s="40">
        <v>631171808.82220197</v>
      </c>
      <c r="N6" s="40">
        <v>2248585305.7273831</v>
      </c>
      <c r="O6" s="40">
        <v>63040868.316084415</v>
      </c>
      <c r="P6" s="40">
        <v>1247677580.3087714</v>
      </c>
      <c r="Q6" s="40">
        <v>64575020.788962744</v>
      </c>
    </row>
    <row r="7" spans="1:17" ht="13" x14ac:dyDescent="0.3">
      <c r="A7" s="41">
        <v>2018</v>
      </c>
      <c r="B7" s="40">
        <v>165757948.45590198</v>
      </c>
      <c r="C7" s="40">
        <v>1056389634.6555266</v>
      </c>
      <c r="D7" s="40">
        <v>70657621.096045911</v>
      </c>
      <c r="E7" s="40">
        <v>10214878.418106066</v>
      </c>
      <c r="F7" s="40">
        <v>181870406.42885959</v>
      </c>
      <c r="G7" s="40">
        <v>107620292.9027295</v>
      </c>
      <c r="H7" s="40">
        <v>61047443.182723954</v>
      </c>
      <c r="I7" s="40">
        <v>2691679125.0846233</v>
      </c>
      <c r="J7" s="40">
        <v>257922250.47264254</v>
      </c>
      <c r="K7" s="40">
        <v>21820216.496450961</v>
      </c>
      <c r="L7" s="40">
        <v>46333809.389501728</v>
      </c>
      <c r="M7" s="40">
        <v>661309526.71196425</v>
      </c>
      <c r="N7" s="40">
        <v>2363078301.3794842</v>
      </c>
      <c r="O7" s="40">
        <v>63944018.114062436</v>
      </c>
      <c r="P7" s="40">
        <v>1206482975.4621158</v>
      </c>
      <c r="Q7" s="40">
        <v>61410843.406246677</v>
      </c>
    </row>
    <row r="8" spans="1:17" ht="13" x14ac:dyDescent="0.3">
      <c r="A8" s="41">
        <v>2019</v>
      </c>
      <c r="B8" s="40">
        <v>145292044.35912329</v>
      </c>
      <c r="C8" s="40">
        <v>1049618079.6605505</v>
      </c>
      <c r="D8" s="40">
        <v>94486239.640886649</v>
      </c>
      <c r="E8" s="40">
        <v>12841975.766942786</v>
      </c>
      <c r="F8" s="40">
        <v>210976889.35419989</v>
      </c>
      <c r="G8" s="40">
        <v>90785744.494978547</v>
      </c>
      <c r="H8" s="40">
        <v>64763622.1653108</v>
      </c>
      <c r="I8" s="40">
        <v>2690113541.6855316</v>
      </c>
      <c r="J8" s="40">
        <v>237436139.24422038</v>
      </c>
      <c r="K8" s="40">
        <v>54285688.850652076</v>
      </c>
      <c r="L8" s="40">
        <v>61447751.430562101</v>
      </c>
      <c r="M8" s="40">
        <v>606402684.7331984</v>
      </c>
      <c r="N8" s="40">
        <v>2359684834.0380249</v>
      </c>
      <c r="O8" s="40">
        <v>54010231.713071875</v>
      </c>
      <c r="P8" s="40">
        <v>1281056973.4916029</v>
      </c>
      <c r="Q8" s="40">
        <v>73183266.114432752</v>
      </c>
    </row>
    <row r="9" spans="1:17" ht="13" x14ac:dyDescent="0.3">
      <c r="A9" s="41">
        <v>2020</v>
      </c>
      <c r="B9" s="40">
        <v>129788903.74839041</v>
      </c>
      <c r="C9" s="40">
        <v>1022427176.4706317</v>
      </c>
      <c r="D9" s="40">
        <v>96720233.034472093</v>
      </c>
      <c r="E9" s="40">
        <v>17507958.933907486</v>
      </c>
      <c r="F9" s="40">
        <v>144461286.02455348</v>
      </c>
      <c r="G9" s="40">
        <v>94296569.195683911</v>
      </c>
      <c r="H9" s="40">
        <v>68009242.182679534</v>
      </c>
      <c r="I9" s="40">
        <v>2732025534.8936639</v>
      </c>
      <c r="J9" s="40">
        <v>261984569.18905714</v>
      </c>
      <c r="K9" s="40">
        <v>33145425.754480824</v>
      </c>
      <c r="L9" s="40">
        <v>73201594.353417978</v>
      </c>
      <c r="M9" s="40">
        <v>703796338.11276889</v>
      </c>
      <c r="N9" s="40">
        <v>2577851702.2802987</v>
      </c>
      <c r="O9" s="40">
        <v>43004504.000347279</v>
      </c>
      <c r="P9" s="40">
        <v>1241055722.3041487</v>
      </c>
      <c r="Q9" s="40">
        <v>92311308.401316136</v>
      </c>
    </row>
    <row r="10" spans="1:17" ht="13" x14ac:dyDescent="0.3">
      <c r="A10" s="41">
        <v>2021</v>
      </c>
      <c r="B10" s="40">
        <v>145792867.19692501</v>
      </c>
      <c r="C10" s="40">
        <v>1123256087.1999879</v>
      </c>
      <c r="D10" s="40">
        <v>121351938.64216384</v>
      </c>
      <c r="E10" s="40">
        <v>18099654.777374368</v>
      </c>
      <c r="F10" s="40">
        <v>166685908.88521469</v>
      </c>
      <c r="G10" s="40">
        <v>124973895.26393613</v>
      </c>
      <c r="H10" s="40">
        <v>92782866.332022622</v>
      </c>
      <c r="I10" s="40">
        <v>3015454411.3825884</v>
      </c>
      <c r="J10" s="40">
        <v>341469589.4813742</v>
      </c>
      <c r="K10" s="40">
        <v>30470136.06520794</v>
      </c>
      <c r="L10" s="40">
        <v>88469125.592641577</v>
      </c>
      <c r="M10" s="40">
        <v>668252954.29226637</v>
      </c>
      <c r="N10" s="40">
        <v>2618480449.2662597</v>
      </c>
      <c r="O10" s="40">
        <v>63264958.206700876</v>
      </c>
      <c r="P10" s="40">
        <v>1333165272.0579233</v>
      </c>
      <c r="Q10" s="40">
        <v>109419884.68140353</v>
      </c>
    </row>
    <row r="11" spans="1:17" ht="13" x14ac:dyDescent="0.3">
      <c r="A11" s="41">
        <v>2022</v>
      </c>
      <c r="B11" s="40">
        <v>153982155.15261212</v>
      </c>
      <c r="C11" s="40">
        <v>1102029374.0419872</v>
      </c>
      <c r="D11" s="40">
        <v>130210395.21450388</v>
      </c>
      <c r="E11" s="40">
        <v>9324397.1773317568</v>
      </c>
      <c r="F11" s="40">
        <v>159056240.90589714</v>
      </c>
      <c r="G11" s="40">
        <v>135840755.40480441</v>
      </c>
      <c r="H11" s="40">
        <v>103867037.14749825</v>
      </c>
      <c r="I11" s="40">
        <v>2955653719.5614953</v>
      </c>
      <c r="J11" s="40">
        <v>377877520.44415426</v>
      </c>
      <c r="K11" s="40">
        <v>22066024.583057996</v>
      </c>
      <c r="L11" s="40">
        <v>65672038.925530329</v>
      </c>
      <c r="M11" s="40">
        <v>583870978.47325158</v>
      </c>
      <c r="N11" s="40">
        <v>2295440863.1101503</v>
      </c>
      <c r="O11" s="40">
        <v>79656729.547061935</v>
      </c>
      <c r="P11" s="40">
        <v>1265493113.3719106</v>
      </c>
      <c r="Q11" s="40">
        <v>89987433.7151701</v>
      </c>
    </row>
    <row r="12" spans="1:17" ht="13" x14ac:dyDescent="0.3">
      <c r="A12" s="41">
        <v>2023</v>
      </c>
      <c r="B12" s="40">
        <v>117526234.89811005</v>
      </c>
      <c r="C12" s="40">
        <v>1029488286.2307321</v>
      </c>
      <c r="D12" s="40">
        <v>119747669.98614855</v>
      </c>
      <c r="E12" s="40">
        <v>4487051.3431283049</v>
      </c>
      <c r="F12" s="40">
        <v>130911154.81738906</v>
      </c>
      <c r="G12" s="40">
        <v>116928620.02676588</v>
      </c>
      <c r="H12" s="40">
        <v>101651428.99374443</v>
      </c>
      <c r="I12" s="40">
        <v>2708264152.7401509</v>
      </c>
      <c r="J12" s="40">
        <v>326610811.38226187</v>
      </c>
      <c r="K12" s="40">
        <v>9267931.800772557</v>
      </c>
      <c r="L12" s="40">
        <v>56793233.165357582</v>
      </c>
      <c r="M12" s="40">
        <v>571483271.35707211</v>
      </c>
      <c r="N12" s="40">
        <v>2208076149.9482708</v>
      </c>
      <c r="O12" s="40">
        <v>73539011.162954643</v>
      </c>
      <c r="P12" s="40">
        <v>1240150573.3129518</v>
      </c>
      <c r="Q12" s="40">
        <v>64943872.767343216</v>
      </c>
    </row>
    <row r="14" spans="1:17" ht="14.5" x14ac:dyDescent="0.25">
      <c r="A14" s="39" t="s">
        <v>228</v>
      </c>
    </row>
    <row r="15" spans="1:17" ht="13" x14ac:dyDescent="0.3">
      <c r="B15" s="41" t="s">
        <v>212</v>
      </c>
      <c r="C15" s="41" t="s">
        <v>213</v>
      </c>
      <c r="D15" s="41" t="s">
        <v>214</v>
      </c>
      <c r="E15" s="41" t="s">
        <v>215</v>
      </c>
      <c r="F15" s="41" t="s">
        <v>216</v>
      </c>
      <c r="G15" s="41" t="s">
        <v>217</v>
      </c>
      <c r="H15" s="41" t="s">
        <v>218</v>
      </c>
      <c r="I15" s="41" t="s">
        <v>219</v>
      </c>
      <c r="J15" s="41" t="s">
        <v>220</v>
      </c>
      <c r="K15" s="41" t="s">
        <v>221</v>
      </c>
      <c r="L15" s="41" t="s">
        <v>222</v>
      </c>
      <c r="M15" s="41" t="s">
        <v>223</v>
      </c>
      <c r="N15" s="41" t="s">
        <v>224</v>
      </c>
      <c r="O15" s="41" t="s">
        <v>225</v>
      </c>
      <c r="P15" s="41" t="s">
        <v>226</v>
      </c>
      <c r="Q15" s="41" t="s">
        <v>227</v>
      </c>
    </row>
    <row r="16" spans="1:17" ht="13" x14ac:dyDescent="0.3">
      <c r="A16" s="41">
        <v>2014</v>
      </c>
      <c r="B16" s="40">
        <v>73166576.659999996</v>
      </c>
      <c r="C16" s="40">
        <v>958524232.19999981</v>
      </c>
      <c r="D16" s="40">
        <v>59758537</v>
      </c>
      <c r="E16" s="40">
        <v>6883001</v>
      </c>
      <c r="F16" s="40">
        <v>100450497.93000001</v>
      </c>
      <c r="G16" s="40">
        <v>73498023</v>
      </c>
      <c r="H16" s="40">
        <v>76294440.5</v>
      </c>
      <c r="I16" s="40">
        <v>2218068013.5800004</v>
      </c>
      <c r="J16" s="40">
        <v>273403730.54999995</v>
      </c>
      <c r="K16" s="40">
        <v>12655111.470000001</v>
      </c>
      <c r="L16" s="40">
        <v>29820236</v>
      </c>
      <c r="M16" s="40">
        <v>459723538.68000001</v>
      </c>
      <c r="N16" s="40">
        <v>1560026726.1999998</v>
      </c>
      <c r="O16" s="40">
        <v>60481635</v>
      </c>
      <c r="P16" s="40">
        <v>974433037.19999993</v>
      </c>
      <c r="Q16" s="40">
        <v>72853079.599999994</v>
      </c>
    </row>
    <row r="17" spans="1:17" ht="13" x14ac:dyDescent="0.3">
      <c r="A17" s="41">
        <v>2015</v>
      </c>
      <c r="B17" s="40">
        <v>74344108</v>
      </c>
      <c r="C17" s="40">
        <v>1008283805.4</v>
      </c>
      <c r="D17" s="40">
        <v>68146605</v>
      </c>
      <c r="E17" s="40">
        <v>15089666</v>
      </c>
      <c r="F17" s="40">
        <v>130749262.78</v>
      </c>
      <c r="G17" s="40">
        <v>100186774</v>
      </c>
      <c r="H17" s="40">
        <v>80310830.030000001</v>
      </c>
      <c r="I17" s="40">
        <v>2400321107.3200002</v>
      </c>
      <c r="J17" s="40">
        <v>270745525.49000001</v>
      </c>
      <c r="K17" s="40">
        <v>9182090.7100000009</v>
      </c>
      <c r="L17" s="40">
        <v>29920809</v>
      </c>
      <c r="M17" s="40">
        <v>514553836.62000006</v>
      </c>
      <c r="N17" s="40">
        <v>1809699917.9000003</v>
      </c>
      <c r="O17" s="40">
        <v>76604144.5</v>
      </c>
      <c r="P17" s="40">
        <v>1118262627.5800002</v>
      </c>
      <c r="Q17" s="40">
        <v>71444968.909999996</v>
      </c>
    </row>
    <row r="18" spans="1:17" ht="13" x14ac:dyDescent="0.3">
      <c r="A18" s="41">
        <v>2016</v>
      </c>
      <c r="B18" s="40">
        <v>112866713</v>
      </c>
      <c r="C18" s="40">
        <v>1073652186.64</v>
      </c>
      <c r="D18" s="40">
        <v>63642321</v>
      </c>
      <c r="E18" s="40">
        <v>13724673.25</v>
      </c>
      <c r="F18" s="40">
        <v>151255176</v>
      </c>
      <c r="G18" s="40">
        <v>113549721</v>
      </c>
      <c r="H18" s="40">
        <v>74838734.590000004</v>
      </c>
      <c r="I18" s="40">
        <v>2648865141.079998</v>
      </c>
      <c r="J18" s="40">
        <v>289349586.45999998</v>
      </c>
      <c r="K18" s="40">
        <v>13404570.82</v>
      </c>
      <c r="L18" s="40">
        <v>33538401.5</v>
      </c>
      <c r="M18" s="40">
        <v>533892978.27999991</v>
      </c>
      <c r="N18" s="40">
        <v>2142918522.8499999</v>
      </c>
      <c r="O18" s="40">
        <v>77875571.159999996</v>
      </c>
      <c r="P18" s="40">
        <v>1177292201.96</v>
      </c>
      <c r="Q18" s="40">
        <v>72468590</v>
      </c>
    </row>
    <row r="19" spans="1:17" ht="13" x14ac:dyDescent="0.3">
      <c r="A19" s="41">
        <v>2017</v>
      </c>
      <c r="B19" s="40">
        <v>149466372.81</v>
      </c>
      <c r="C19" s="40">
        <v>1119455286.3</v>
      </c>
      <c r="D19" s="40">
        <v>67298284</v>
      </c>
      <c r="E19" s="40">
        <v>11985527</v>
      </c>
      <c r="F19" s="40">
        <v>168269222.5</v>
      </c>
      <c r="G19" s="40">
        <v>112820538</v>
      </c>
      <c r="H19" s="40">
        <v>63902396</v>
      </c>
      <c r="I19" s="40">
        <v>2846569308.1300006</v>
      </c>
      <c r="J19" s="40">
        <v>307408124.5</v>
      </c>
      <c r="K19" s="40">
        <v>13018294.649999999</v>
      </c>
      <c r="L19" s="40">
        <v>40720166</v>
      </c>
      <c r="M19" s="40">
        <v>657313682.79999995</v>
      </c>
      <c r="N19" s="40">
        <v>2341717211.9200001</v>
      </c>
      <c r="O19" s="40">
        <v>65651895</v>
      </c>
      <c r="P19" s="40">
        <v>1299353890.3300002</v>
      </c>
      <c r="Q19" s="40">
        <v>67249589</v>
      </c>
    </row>
    <row r="20" spans="1:17" ht="13" x14ac:dyDescent="0.3">
      <c r="A20" s="41">
        <v>2018</v>
      </c>
      <c r="B20" s="40">
        <v>177802010.5</v>
      </c>
      <c r="C20" s="40">
        <v>1133147475.96</v>
      </c>
      <c r="D20" s="40">
        <v>75791642</v>
      </c>
      <c r="E20" s="40">
        <v>10957097</v>
      </c>
      <c r="F20" s="40">
        <v>195085208.37</v>
      </c>
      <c r="G20" s="40">
        <v>115440041.5</v>
      </c>
      <c r="H20" s="40">
        <v>65483183.369999997</v>
      </c>
      <c r="I20" s="40">
        <v>2887257983.8199997</v>
      </c>
      <c r="J20" s="40">
        <v>276663020.47000003</v>
      </c>
      <c r="K20" s="40">
        <v>23405685.209999997</v>
      </c>
      <c r="L20" s="40">
        <v>49700449</v>
      </c>
      <c r="M20" s="40">
        <v>709360634.02999997</v>
      </c>
      <c r="N20" s="40">
        <v>2534780846.8200002</v>
      </c>
      <c r="O20" s="40">
        <v>68590225</v>
      </c>
      <c r="P20" s="40">
        <v>1294146679.96</v>
      </c>
      <c r="Q20" s="40">
        <v>65872988.450000003</v>
      </c>
    </row>
    <row r="21" spans="1:17" ht="13" x14ac:dyDescent="0.3">
      <c r="A21" s="41">
        <v>2019</v>
      </c>
      <c r="B21" s="40">
        <v>160368665</v>
      </c>
      <c r="C21" s="40">
        <v>1158534529.1100001</v>
      </c>
      <c r="D21" s="40">
        <v>104290859</v>
      </c>
      <c r="E21" s="40">
        <v>14174558</v>
      </c>
      <c r="F21" s="40">
        <v>232869475</v>
      </c>
      <c r="G21" s="40">
        <v>100206372</v>
      </c>
      <c r="H21" s="40">
        <v>71483994</v>
      </c>
      <c r="I21" s="40">
        <v>2969260424.9700007</v>
      </c>
      <c r="J21" s="40">
        <v>262074340.28</v>
      </c>
      <c r="K21" s="40">
        <v>59918789.689999998</v>
      </c>
      <c r="L21" s="40">
        <v>67824043</v>
      </c>
      <c r="M21" s="40">
        <v>669327693.96999991</v>
      </c>
      <c r="N21" s="40">
        <v>2604543891.75</v>
      </c>
      <c r="O21" s="40">
        <v>59614749</v>
      </c>
      <c r="P21" s="40">
        <v>1413989303.6400001</v>
      </c>
      <c r="Q21" s="40">
        <v>80777325</v>
      </c>
    </row>
    <row r="22" spans="1:17" ht="13" x14ac:dyDescent="0.3">
      <c r="A22" s="41">
        <v>2020</v>
      </c>
      <c r="B22" s="40">
        <v>145548908</v>
      </c>
      <c r="C22" s="40">
        <v>1146578441.9699998</v>
      </c>
      <c r="D22" s="40">
        <v>108464775.44</v>
      </c>
      <c r="E22" s="40">
        <v>19633915</v>
      </c>
      <c r="F22" s="40">
        <v>162002928</v>
      </c>
      <c r="G22" s="40">
        <v>105746811</v>
      </c>
      <c r="H22" s="40">
        <v>76267467</v>
      </c>
      <c r="I22" s="40">
        <v>3063769873.6000004</v>
      </c>
      <c r="J22" s="40">
        <v>293796825.89999998</v>
      </c>
      <c r="K22" s="40">
        <v>37170207.810000002</v>
      </c>
      <c r="L22" s="40">
        <v>82090316</v>
      </c>
      <c r="M22" s="40">
        <v>789256904.92999995</v>
      </c>
      <c r="N22" s="40">
        <v>2890875024.1100001</v>
      </c>
      <c r="O22" s="40">
        <v>48226454</v>
      </c>
      <c r="P22" s="40">
        <v>1391754610.23</v>
      </c>
      <c r="Q22" s="40">
        <v>103520484</v>
      </c>
    </row>
    <row r="23" spans="1:17" ht="13" x14ac:dyDescent="0.3">
      <c r="A23" s="41">
        <v>2021</v>
      </c>
      <c r="B23" s="40">
        <v>166602628.19</v>
      </c>
      <c r="C23" s="40">
        <v>1283584168.8</v>
      </c>
      <c r="D23" s="40">
        <v>138673121</v>
      </c>
      <c r="E23" s="40">
        <v>20683111</v>
      </c>
      <c r="F23" s="40">
        <v>190477840.49000001</v>
      </c>
      <c r="G23" s="40">
        <v>142812058</v>
      </c>
      <c r="H23" s="40">
        <v>106026239</v>
      </c>
      <c r="I23" s="40">
        <v>3445865629.6599989</v>
      </c>
      <c r="J23" s="40">
        <v>390209289.02999997</v>
      </c>
      <c r="K23" s="40">
        <v>34819294.299999997</v>
      </c>
      <c r="L23" s="40">
        <v>101096776</v>
      </c>
      <c r="M23" s="40">
        <v>763636113.48999989</v>
      </c>
      <c r="N23" s="40">
        <v>2992229545.2400007</v>
      </c>
      <c r="O23" s="40">
        <v>72295089</v>
      </c>
      <c r="P23" s="40">
        <v>1523454764.3299999</v>
      </c>
      <c r="Q23" s="40">
        <v>125037944</v>
      </c>
    </row>
    <row r="24" spans="1:17" ht="13" x14ac:dyDescent="0.3">
      <c r="A24" s="41">
        <v>2022</v>
      </c>
      <c r="B24" s="40">
        <v>186518463.97000003</v>
      </c>
      <c r="C24" s="40">
        <v>1334887317.9000001</v>
      </c>
      <c r="D24" s="40">
        <v>157723749.76999998</v>
      </c>
      <c r="E24" s="40">
        <v>11294635</v>
      </c>
      <c r="F24" s="40">
        <v>192664700.07000002</v>
      </c>
      <c r="G24" s="40">
        <v>164543800.66</v>
      </c>
      <c r="H24" s="40">
        <v>125814060.76999998</v>
      </c>
      <c r="I24" s="40">
        <v>3580181036.2600026</v>
      </c>
      <c r="J24" s="40">
        <v>457722744.64000005</v>
      </c>
      <c r="K24" s="40">
        <v>26728558.299999997</v>
      </c>
      <c r="L24" s="40">
        <v>79548489.329999998</v>
      </c>
      <c r="M24" s="40">
        <v>707242459.05999994</v>
      </c>
      <c r="N24" s="40">
        <v>2780465720.1800013</v>
      </c>
      <c r="O24" s="40">
        <v>96488134.129999995</v>
      </c>
      <c r="P24" s="40">
        <v>1532890817.3599997</v>
      </c>
      <c r="Q24" s="40">
        <v>109001708</v>
      </c>
    </row>
    <row r="25" spans="1:17" ht="13" x14ac:dyDescent="0.3">
      <c r="A25" s="41">
        <v>2023</v>
      </c>
      <c r="B25" s="40">
        <v>150473924.18000001</v>
      </c>
      <c r="C25" s="40">
        <v>1318098401.27</v>
      </c>
      <c r="D25" s="40">
        <v>153318123.64999998</v>
      </c>
      <c r="E25" s="40">
        <v>5744966</v>
      </c>
      <c r="F25" s="40">
        <v>167611216.34999999</v>
      </c>
      <c r="G25" s="40">
        <v>149708772</v>
      </c>
      <c r="H25" s="40">
        <v>130148723.23999999</v>
      </c>
      <c r="I25" s="40">
        <v>3467507787.7899995</v>
      </c>
      <c r="J25" s="40">
        <v>418173955.04000002</v>
      </c>
      <c r="K25" s="40">
        <v>11866134.129999999</v>
      </c>
      <c r="L25" s="40">
        <v>72714834</v>
      </c>
      <c r="M25" s="40">
        <v>731694761.76000011</v>
      </c>
      <c r="N25" s="40">
        <v>2827095443.4900007</v>
      </c>
      <c r="O25" s="40">
        <v>94155178.200000003</v>
      </c>
      <c r="P25" s="40">
        <v>1587818443.2799995</v>
      </c>
      <c r="Q25" s="40">
        <v>83150450.579999998</v>
      </c>
    </row>
    <row r="28" spans="1:17" x14ac:dyDescent="0.25">
      <c r="A28" s="40" t="s">
        <v>229</v>
      </c>
    </row>
    <row r="29" spans="1:17" x14ac:dyDescent="0.25">
      <c r="A29" s="40" t="s">
        <v>194</v>
      </c>
    </row>
    <row r="31" spans="1:17" x14ac:dyDescent="0.25">
      <c r="A31" s="40" t="s">
        <v>195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FA3A-E776-48CB-88FA-5F7B8537E0DD}">
  <dimension ref="A1:K21"/>
  <sheetViews>
    <sheetView workbookViewId="0"/>
  </sheetViews>
  <sheetFormatPr baseColWidth="10" defaultColWidth="6.765625" defaultRowHeight="12.5" x14ac:dyDescent="0.25"/>
  <cols>
    <col min="1" max="1" width="16.23046875" style="45" customWidth="1"/>
    <col min="2" max="16384" width="6.765625" style="45"/>
  </cols>
  <sheetData>
    <row r="1" spans="1:11" ht="13" x14ac:dyDescent="0.3">
      <c r="A1" s="44" t="s">
        <v>230</v>
      </c>
    </row>
    <row r="2" spans="1:11" ht="13" x14ac:dyDescent="0.3">
      <c r="B2" s="44">
        <v>2014</v>
      </c>
      <c r="C2" s="44">
        <v>2015</v>
      </c>
      <c r="D2" s="44">
        <v>2016</v>
      </c>
      <c r="E2" s="44">
        <v>2017</v>
      </c>
      <c r="F2" s="44">
        <v>2018</v>
      </c>
      <c r="G2" s="44">
        <v>2019</v>
      </c>
      <c r="H2" s="44">
        <v>2020</v>
      </c>
      <c r="I2" s="44">
        <v>2021</v>
      </c>
      <c r="J2" s="44">
        <v>2022</v>
      </c>
      <c r="K2" s="44">
        <v>2023</v>
      </c>
    </row>
    <row r="3" spans="1:11" ht="13" x14ac:dyDescent="0.3">
      <c r="A3" s="44" t="s">
        <v>231</v>
      </c>
      <c r="B3" s="46">
        <v>2026</v>
      </c>
      <c r="C3" s="46">
        <v>1982</v>
      </c>
      <c r="D3" s="46">
        <v>2092</v>
      </c>
      <c r="E3" s="46">
        <v>2051</v>
      </c>
      <c r="F3" s="46">
        <v>2052</v>
      </c>
      <c r="G3" s="46">
        <v>1903</v>
      </c>
      <c r="H3" s="46">
        <v>2261</v>
      </c>
      <c r="I3" s="46">
        <v>2297</v>
      </c>
      <c r="J3" s="46">
        <v>1264</v>
      </c>
      <c r="K3" s="46">
        <v>1302</v>
      </c>
    </row>
    <row r="4" spans="1:11" ht="13" x14ac:dyDescent="0.3">
      <c r="A4" s="44" t="s">
        <v>232</v>
      </c>
      <c r="B4" s="46">
        <v>2071</v>
      </c>
      <c r="C4" s="46">
        <v>2451</v>
      </c>
      <c r="D4" s="46">
        <v>2535</v>
      </c>
      <c r="E4" s="46">
        <v>2333</v>
      </c>
      <c r="F4" s="46">
        <v>2636</v>
      </c>
      <c r="G4" s="46">
        <v>2727</v>
      </c>
      <c r="H4" s="46">
        <v>3435</v>
      </c>
      <c r="I4" s="46">
        <v>4292</v>
      </c>
      <c r="J4" s="46">
        <v>1935</v>
      </c>
      <c r="K4" s="46">
        <v>2511</v>
      </c>
    </row>
    <row r="5" spans="1:11" ht="13" x14ac:dyDescent="0.3">
      <c r="A5" s="44" t="s">
        <v>233</v>
      </c>
      <c r="B5" s="46">
        <v>944</v>
      </c>
      <c r="C5" s="46">
        <v>1035</v>
      </c>
      <c r="D5" s="46">
        <v>1096</v>
      </c>
      <c r="E5" s="46">
        <v>1044</v>
      </c>
      <c r="F5" s="46">
        <v>1271</v>
      </c>
      <c r="G5" s="46">
        <v>1111</v>
      </c>
      <c r="H5" s="46">
        <v>1418</v>
      </c>
      <c r="I5" s="46">
        <v>1433</v>
      </c>
      <c r="J5" s="46">
        <v>545</v>
      </c>
      <c r="K5" s="46">
        <v>687</v>
      </c>
    </row>
    <row r="6" spans="1:11" ht="13" x14ac:dyDescent="0.3">
      <c r="A6" s="44" t="s">
        <v>234</v>
      </c>
      <c r="B6" s="46">
        <v>28</v>
      </c>
      <c r="C6" s="46">
        <v>11</v>
      </c>
      <c r="D6" s="46">
        <v>5</v>
      </c>
      <c r="E6" s="46">
        <v>17</v>
      </c>
      <c r="F6" s="46">
        <v>15</v>
      </c>
      <c r="G6" s="46">
        <v>13</v>
      </c>
      <c r="H6" s="46">
        <v>27</v>
      </c>
      <c r="I6" s="46">
        <v>10</v>
      </c>
      <c r="J6" s="46">
        <v>7</v>
      </c>
      <c r="K6" s="46">
        <v>10</v>
      </c>
    </row>
    <row r="7" spans="1:11" ht="13" x14ac:dyDescent="0.3">
      <c r="A7" s="44" t="s">
        <v>235</v>
      </c>
      <c r="B7" s="46">
        <v>31</v>
      </c>
      <c r="C7" s="46">
        <v>38</v>
      </c>
      <c r="D7" s="46">
        <v>35</v>
      </c>
      <c r="E7" s="46">
        <v>36</v>
      </c>
      <c r="F7" s="46">
        <v>47</v>
      </c>
      <c r="G7" s="46">
        <v>38</v>
      </c>
      <c r="H7" s="46">
        <v>41</v>
      </c>
      <c r="I7" s="46">
        <v>42</v>
      </c>
      <c r="J7" s="46">
        <v>16</v>
      </c>
      <c r="K7" s="46">
        <v>21</v>
      </c>
    </row>
    <row r="8" spans="1:11" ht="13" x14ac:dyDescent="0.3">
      <c r="A8" s="44" t="s">
        <v>236</v>
      </c>
      <c r="B8" s="46">
        <v>13</v>
      </c>
      <c r="C8" s="46">
        <v>17</v>
      </c>
      <c r="D8" s="46">
        <v>15</v>
      </c>
      <c r="E8" s="46">
        <v>8</v>
      </c>
      <c r="F8" s="46">
        <v>46</v>
      </c>
      <c r="G8" s="46">
        <v>23</v>
      </c>
      <c r="H8" s="46">
        <v>41</v>
      </c>
      <c r="I8" s="46">
        <v>24</v>
      </c>
      <c r="J8" s="46">
        <v>6</v>
      </c>
      <c r="K8" s="46">
        <v>11</v>
      </c>
    </row>
    <row r="9" spans="1:11" ht="13" x14ac:dyDescent="0.3">
      <c r="A9" s="44" t="s">
        <v>237</v>
      </c>
      <c r="B9" s="46">
        <v>3</v>
      </c>
      <c r="C9" s="46">
        <v>13</v>
      </c>
      <c r="D9" s="46">
        <v>21</v>
      </c>
      <c r="E9" s="46">
        <v>17</v>
      </c>
      <c r="F9" s="46">
        <v>10</v>
      </c>
      <c r="G9" s="46">
        <v>20</v>
      </c>
      <c r="H9" s="46">
        <v>33</v>
      </c>
      <c r="I9" s="46">
        <v>17</v>
      </c>
      <c r="J9" s="46">
        <v>2</v>
      </c>
      <c r="K9" s="46">
        <v>9</v>
      </c>
    </row>
    <row r="10" spans="1:11" ht="13" x14ac:dyDescent="0.3">
      <c r="A10" s="44" t="s">
        <v>238</v>
      </c>
      <c r="B10" s="46">
        <v>8</v>
      </c>
      <c r="C10" s="46">
        <v>9</v>
      </c>
      <c r="D10" s="46">
        <v>18</v>
      </c>
      <c r="E10" s="46">
        <v>22</v>
      </c>
      <c r="F10" s="46">
        <v>11</v>
      </c>
      <c r="G10" s="46">
        <v>27</v>
      </c>
      <c r="H10" s="46">
        <v>76</v>
      </c>
      <c r="I10" s="46">
        <v>33</v>
      </c>
      <c r="J10" s="46">
        <v>17</v>
      </c>
      <c r="K10" s="46">
        <v>9</v>
      </c>
    </row>
    <row r="11" spans="1:11" ht="13" x14ac:dyDescent="0.3">
      <c r="A11" s="44" t="s">
        <v>239</v>
      </c>
      <c r="B11" s="46">
        <v>17</v>
      </c>
      <c r="C11" s="46">
        <v>30</v>
      </c>
      <c r="D11" s="46">
        <v>18</v>
      </c>
      <c r="E11" s="46">
        <v>7</v>
      </c>
      <c r="F11" s="46">
        <v>23</v>
      </c>
      <c r="G11" s="46">
        <v>10</v>
      </c>
      <c r="H11" s="46">
        <v>19</v>
      </c>
      <c r="I11" s="46">
        <v>14</v>
      </c>
      <c r="J11" s="46">
        <v>1</v>
      </c>
      <c r="K11" s="46">
        <v>0</v>
      </c>
    </row>
    <row r="12" spans="1:11" ht="13" x14ac:dyDescent="0.3">
      <c r="A12" s="44" t="s">
        <v>240</v>
      </c>
      <c r="B12" s="46">
        <v>121</v>
      </c>
      <c r="C12" s="46">
        <v>117</v>
      </c>
      <c r="D12" s="46">
        <v>132</v>
      </c>
      <c r="E12" s="46">
        <v>108</v>
      </c>
      <c r="F12" s="46">
        <v>149</v>
      </c>
      <c r="G12" s="46">
        <v>122</v>
      </c>
      <c r="H12" s="46">
        <v>138</v>
      </c>
      <c r="I12" s="46">
        <v>165</v>
      </c>
      <c r="J12" s="46">
        <v>33</v>
      </c>
      <c r="K12" s="46">
        <v>68</v>
      </c>
    </row>
    <row r="13" spans="1:11" ht="13" x14ac:dyDescent="0.3">
      <c r="A13" s="44" t="s">
        <v>241</v>
      </c>
      <c r="B13" s="46">
        <v>78</v>
      </c>
      <c r="C13" s="46">
        <v>127</v>
      </c>
      <c r="D13" s="46">
        <v>110</v>
      </c>
      <c r="E13" s="46">
        <v>109</v>
      </c>
      <c r="F13" s="46">
        <v>124</v>
      </c>
      <c r="G13" s="46">
        <v>91</v>
      </c>
      <c r="H13" s="46">
        <v>123</v>
      </c>
      <c r="I13" s="46">
        <v>152</v>
      </c>
      <c r="J13" s="46">
        <v>44</v>
      </c>
      <c r="K13" s="46">
        <v>89</v>
      </c>
    </row>
    <row r="14" spans="1:11" ht="13" x14ac:dyDescent="0.3">
      <c r="A14" s="44" t="s">
        <v>242</v>
      </c>
      <c r="B14" s="46">
        <v>3</v>
      </c>
      <c r="C14" s="46">
        <v>7</v>
      </c>
      <c r="D14" s="46">
        <v>9</v>
      </c>
      <c r="E14" s="46">
        <v>3</v>
      </c>
      <c r="F14" s="46">
        <v>2</v>
      </c>
      <c r="G14" s="46">
        <v>3</v>
      </c>
      <c r="H14" s="46">
        <v>3</v>
      </c>
      <c r="I14" s="46">
        <v>12</v>
      </c>
      <c r="J14" s="46">
        <v>1</v>
      </c>
      <c r="K14" s="46">
        <v>5</v>
      </c>
    </row>
    <row r="15" spans="1:11" ht="13" x14ac:dyDescent="0.3">
      <c r="A15" s="44" t="s">
        <v>243</v>
      </c>
      <c r="B15" s="46">
        <v>26</v>
      </c>
      <c r="C15" s="46">
        <v>5</v>
      </c>
      <c r="D15" s="46">
        <v>5</v>
      </c>
      <c r="E15" s="46">
        <v>13</v>
      </c>
      <c r="F15" s="46">
        <v>13</v>
      </c>
      <c r="G15" s="46">
        <v>27</v>
      </c>
      <c r="H15" s="46">
        <v>18</v>
      </c>
      <c r="I15" s="46">
        <v>11</v>
      </c>
      <c r="J15" s="46">
        <v>3</v>
      </c>
      <c r="K15" s="46">
        <v>5</v>
      </c>
    </row>
    <row r="16" spans="1:11" ht="13" x14ac:dyDescent="0.3">
      <c r="A16" s="44" t="s">
        <v>244</v>
      </c>
      <c r="B16" s="46">
        <v>142</v>
      </c>
      <c r="C16" s="46">
        <v>144</v>
      </c>
      <c r="D16" s="46">
        <v>125</v>
      </c>
      <c r="E16" s="46">
        <v>137</v>
      </c>
      <c r="F16" s="46">
        <v>149</v>
      </c>
      <c r="G16" s="46">
        <v>130</v>
      </c>
      <c r="H16" s="46">
        <v>172</v>
      </c>
      <c r="I16" s="46">
        <v>135</v>
      </c>
      <c r="J16" s="46">
        <v>47</v>
      </c>
      <c r="K16" s="46">
        <v>67</v>
      </c>
    </row>
    <row r="19" spans="1:1" x14ac:dyDescent="0.25">
      <c r="A19" s="45" t="s">
        <v>245</v>
      </c>
    </row>
    <row r="21" spans="1:1" x14ac:dyDescent="0.25">
      <c r="A21" s="47" t="s">
        <v>195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9FC9-7986-4679-876A-E5D739503DAB}">
  <dimension ref="A1:I88"/>
  <sheetViews>
    <sheetView workbookViewId="0">
      <selection activeCell="H10" sqref="H10:H11"/>
    </sheetView>
  </sheetViews>
  <sheetFormatPr baseColWidth="10" defaultColWidth="11.53515625" defaultRowHeight="15.5" outlineLevelRow="1" x14ac:dyDescent="0.4"/>
  <cols>
    <col min="2" max="2" width="54.07421875" bestFit="1" customWidth="1"/>
    <col min="3" max="3" width="10.07421875" bestFit="1" customWidth="1"/>
    <col min="4" max="4" width="21.3046875" bestFit="1" customWidth="1"/>
    <col min="5" max="6" width="8.4609375" bestFit="1" customWidth="1"/>
    <col min="7" max="9" width="4.765625" bestFit="1" customWidth="1"/>
  </cols>
  <sheetData>
    <row r="1" spans="1:6" x14ac:dyDescent="0.4">
      <c r="A1" s="373" t="s">
        <v>246</v>
      </c>
      <c r="B1" s="373"/>
      <c r="C1" s="373"/>
      <c r="D1" s="373"/>
    </row>
    <row r="2" spans="1:6" ht="16" outlineLevel="1" thickBot="1" x14ac:dyDescent="0.45">
      <c r="B2" s="240"/>
      <c r="C2" s="241" t="s">
        <v>247</v>
      </c>
      <c r="D2" s="242">
        <v>2023</v>
      </c>
    </row>
    <row r="3" spans="1:6" ht="16" outlineLevel="1" thickBot="1" x14ac:dyDescent="0.45">
      <c r="B3" s="243" t="s">
        <v>248</v>
      </c>
      <c r="C3" s="244">
        <v>126</v>
      </c>
      <c r="D3" s="245">
        <v>161</v>
      </c>
    </row>
    <row r="4" spans="1:6" ht="16" outlineLevel="1" thickBot="1" x14ac:dyDescent="0.45">
      <c r="B4" s="243" t="s">
        <v>249</v>
      </c>
      <c r="C4" s="246">
        <v>1130</v>
      </c>
      <c r="D4" s="247">
        <v>1432</v>
      </c>
    </row>
    <row r="5" spans="1:6" ht="16" outlineLevel="1" thickBot="1" x14ac:dyDescent="0.45">
      <c r="B5" s="243" t="s">
        <v>250</v>
      </c>
      <c r="C5" s="246">
        <v>2927</v>
      </c>
      <c r="D5" s="247">
        <v>3126</v>
      </c>
    </row>
    <row r="6" spans="1:6" ht="16" outlineLevel="1" thickBot="1" x14ac:dyDescent="0.45">
      <c r="B6" s="243" t="s">
        <v>251</v>
      </c>
      <c r="C6" s="244">
        <v>23.2</v>
      </c>
      <c r="D6" s="245">
        <v>19.399999999999999</v>
      </c>
    </row>
    <row r="7" spans="1:6" ht="16" outlineLevel="1" thickBot="1" x14ac:dyDescent="0.45">
      <c r="B7" s="243" t="s">
        <v>252</v>
      </c>
      <c r="C7" s="244">
        <v>9</v>
      </c>
      <c r="D7" s="245">
        <v>8.9</v>
      </c>
    </row>
    <row r="8" spans="1:6" ht="16" outlineLevel="1" thickBot="1" x14ac:dyDescent="0.45">
      <c r="B8" s="243" t="s">
        <v>253</v>
      </c>
      <c r="C8" s="248">
        <v>0.39</v>
      </c>
      <c r="D8" s="249">
        <v>0.46</v>
      </c>
    </row>
    <row r="9" spans="1:6" ht="16" outlineLevel="1" thickBot="1" x14ac:dyDescent="0.45">
      <c r="B9" s="243" t="s">
        <v>254</v>
      </c>
      <c r="C9" s="244">
        <v>732</v>
      </c>
      <c r="D9" s="245">
        <v>770</v>
      </c>
    </row>
    <row r="10" spans="1:6" outlineLevel="1" x14ac:dyDescent="0.4">
      <c r="B10" s="250" t="s">
        <v>255</v>
      </c>
      <c r="C10" s="251">
        <v>5.8</v>
      </c>
      <c r="D10" s="252">
        <v>4.8</v>
      </c>
    </row>
    <row r="11" spans="1:6" outlineLevel="1" x14ac:dyDescent="0.4">
      <c r="B11" s="377" t="s">
        <v>256</v>
      </c>
      <c r="C11" s="377"/>
      <c r="D11" s="377"/>
    </row>
    <row r="12" spans="1:6" outlineLevel="1" x14ac:dyDescent="0.4">
      <c r="B12" s="379" t="s">
        <v>257</v>
      </c>
      <c r="C12" s="379"/>
      <c r="D12" s="379"/>
    </row>
    <row r="13" spans="1:6" outlineLevel="1" x14ac:dyDescent="0.4">
      <c r="B13" s="380" t="s">
        <v>258</v>
      </c>
      <c r="C13" s="380"/>
      <c r="D13" s="380"/>
    </row>
    <row r="14" spans="1:6" outlineLevel="1" x14ac:dyDescent="0.4">
      <c r="B14" s="253"/>
      <c r="C14" s="253"/>
      <c r="D14" s="253"/>
    </row>
    <row r="15" spans="1:6" s="254" customFormat="1" x14ac:dyDescent="0.4"/>
    <row r="16" spans="1:6" x14ac:dyDescent="0.4">
      <c r="A16" s="373" t="s">
        <v>259</v>
      </c>
      <c r="B16" s="373"/>
      <c r="C16" s="373"/>
      <c r="D16" s="373"/>
      <c r="E16" s="373"/>
      <c r="F16" s="373"/>
    </row>
    <row r="17" spans="1:8" outlineLevel="1" x14ac:dyDescent="0.4">
      <c r="A17" s="378" t="s">
        <v>260</v>
      </c>
      <c r="B17" s="378"/>
      <c r="C17" s="378"/>
      <c r="D17" s="378"/>
      <c r="E17" s="378"/>
      <c r="F17" s="378"/>
    </row>
    <row r="18" spans="1:8" ht="15" customHeight="1" outlineLevel="1" thickBot="1" x14ac:dyDescent="0.45">
      <c r="B18" s="255"/>
      <c r="C18" s="374" t="s">
        <v>261</v>
      </c>
      <c r="D18" s="375"/>
      <c r="E18" s="376"/>
      <c r="F18" s="374" t="s">
        <v>262</v>
      </c>
      <c r="G18" s="375"/>
      <c r="H18" s="375"/>
    </row>
    <row r="19" spans="1:8" ht="36.5" outlineLevel="1" thickBot="1" x14ac:dyDescent="0.45">
      <c r="B19" s="240"/>
      <c r="C19" s="258" t="s">
        <v>263</v>
      </c>
      <c r="D19" s="258" t="s">
        <v>264</v>
      </c>
      <c r="E19" s="258" t="s">
        <v>265</v>
      </c>
      <c r="F19" s="258" t="s">
        <v>266</v>
      </c>
      <c r="G19" s="258" t="s">
        <v>267</v>
      </c>
      <c r="H19" s="259" t="s">
        <v>268</v>
      </c>
    </row>
    <row r="20" spans="1:8" ht="16" outlineLevel="1" thickBot="1" x14ac:dyDescent="0.45">
      <c r="B20" s="243" t="s">
        <v>269</v>
      </c>
      <c r="C20" s="248">
        <v>0.5</v>
      </c>
      <c r="D20" s="248">
        <v>0.51</v>
      </c>
      <c r="E20" s="248">
        <v>0.54</v>
      </c>
      <c r="F20" s="248">
        <v>0.54</v>
      </c>
      <c r="G20" s="248">
        <v>0.45</v>
      </c>
      <c r="H20" s="249">
        <v>0.51</v>
      </c>
    </row>
    <row r="21" spans="1:8" ht="16" outlineLevel="1" thickBot="1" x14ac:dyDescent="0.45">
      <c r="B21" s="243" t="s">
        <v>270</v>
      </c>
      <c r="C21" s="248">
        <v>0.37</v>
      </c>
      <c r="D21" s="248">
        <v>0.3</v>
      </c>
      <c r="E21" s="248">
        <v>0.37</v>
      </c>
      <c r="F21" s="248">
        <v>0.28999999999999998</v>
      </c>
      <c r="G21" s="248">
        <v>0.48</v>
      </c>
      <c r="H21" s="249">
        <v>0.41</v>
      </c>
    </row>
    <row r="22" spans="1:8" ht="16" outlineLevel="1" thickBot="1" x14ac:dyDescent="0.45">
      <c r="B22" s="243" t="s">
        <v>271</v>
      </c>
      <c r="C22" s="248">
        <v>7.0000000000000007E-2</v>
      </c>
      <c r="D22" s="248">
        <v>0.12</v>
      </c>
      <c r="E22" s="248">
        <v>0.04</v>
      </c>
      <c r="F22" s="248">
        <v>0.13</v>
      </c>
      <c r="G22" s="248">
        <v>0.05</v>
      </c>
      <c r="H22" s="249">
        <v>0.02</v>
      </c>
    </row>
    <row r="23" spans="1:8" ht="16" outlineLevel="1" thickBot="1" x14ac:dyDescent="0.45">
      <c r="B23" s="243" t="s">
        <v>272</v>
      </c>
      <c r="C23" s="248">
        <v>0.04</v>
      </c>
      <c r="D23" s="248">
        <v>0.04</v>
      </c>
      <c r="E23" s="248">
        <v>0.03</v>
      </c>
      <c r="F23" s="248">
        <v>0.03</v>
      </c>
      <c r="G23" s="248">
        <v>0.02</v>
      </c>
      <c r="H23" s="249">
        <v>0.04</v>
      </c>
    </row>
    <row r="24" spans="1:8" ht="16" outlineLevel="1" thickBot="1" x14ac:dyDescent="0.45">
      <c r="B24" s="243" t="s">
        <v>273</v>
      </c>
      <c r="C24" s="248">
        <v>0.02</v>
      </c>
      <c r="D24" s="248">
        <v>0</v>
      </c>
      <c r="E24" s="248">
        <v>0.01</v>
      </c>
      <c r="F24" s="248">
        <v>0</v>
      </c>
      <c r="G24" s="248">
        <v>0</v>
      </c>
      <c r="H24" s="249">
        <v>0.01</v>
      </c>
    </row>
    <row r="25" spans="1:8" ht="16" outlineLevel="1" thickBot="1" x14ac:dyDescent="0.45">
      <c r="B25" s="243" t="s">
        <v>274</v>
      </c>
      <c r="C25" s="248">
        <v>0.01</v>
      </c>
      <c r="D25" s="248">
        <v>0.03</v>
      </c>
      <c r="E25" s="248">
        <v>0</v>
      </c>
      <c r="F25" s="248">
        <v>0.01</v>
      </c>
      <c r="G25" s="248">
        <v>0</v>
      </c>
      <c r="H25" s="249">
        <v>0.01</v>
      </c>
    </row>
    <row r="26" spans="1:8" outlineLevel="1" x14ac:dyDescent="0.4">
      <c r="B26" s="260" t="s">
        <v>275</v>
      </c>
      <c r="C26" s="261">
        <v>103</v>
      </c>
      <c r="D26" s="261">
        <v>73</v>
      </c>
      <c r="E26" s="261">
        <v>68</v>
      </c>
      <c r="F26" s="261">
        <v>103</v>
      </c>
      <c r="G26" s="261">
        <v>112</v>
      </c>
      <c r="H26" s="262">
        <v>95</v>
      </c>
    </row>
    <row r="27" spans="1:8" outlineLevel="1" x14ac:dyDescent="0.4">
      <c r="B27" s="377" t="s">
        <v>276</v>
      </c>
      <c r="C27" s="377"/>
      <c r="D27" s="377"/>
      <c r="E27" s="377"/>
      <c r="F27" s="377"/>
    </row>
    <row r="28" spans="1:8" outlineLevel="1" x14ac:dyDescent="0.4">
      <c r="B28" s="253"/>
      <c r="C28" s="253"/>
      <c r="D28" s="253"/>
      <c r="E28" s="253"/>
      <c r="F28" s="253"/>
    </row>
    <row r="29" spans="1:8" s="254" customFormat="1" x14ac:dyDescent="0.4"/>
    <row r="30" spans="1:8" x14ac:dyDescent="0.4">
      <c r="A30" s="373" t="s">
        <v>277</v>
      </c>
      <c r="B30" s="373"/>
      <c r="C30" s="373"/>
      <c r="D30" s="373"/>
      <c r="E30" s="373"/>
      <c r="F30" s="373"/>
    </row>
    <row r="31" spans="1:8" outlineLevel="1" x14ac:dyDescent="0.4">
      <c r="A31" s="378" t="s">
        <v>278</v>
      </c>
      <c r="B31" s="378"/>
      <c r="C31" s="378"/>
      <c r="D31" s="378"/>
      <c r="E31" s="378"/>
      <c r="F31" s="378"/>
    </row>
    <row r="32" spans="1:8" ht="15" customHeight="1" outlineLevel="1" thickBot="1" x14ac:dyDescent="0.45">
      <c r="B32" s="255"/>
      <c r="C32" s="374" t="s">
        <v>261</v>
      </c>
      <c r="D32" s="375"/>
      <c r="E32" s="376"/>
      <c r="F32" s="374" t="s">
        <v>262</v>
      </c>
      <c r="G32" s="375"/>
      <c r="H32" s="375"/>
    </row>
    <row r="33" spans="1:8" ht="36.5" outlineLevel="1" thickBot="1" x14ac:dyDescent="0.45">
      <c r="B33" s="240"/>
      <c r="C33" s="263" t="s">
        <v>263</v>
      </c>
      <c r="D33" s="263" t="s">
        <v>264</v>
      </c>
      <c r="E33" s="263" t="s">
        <v>265</v>
      </c>
      <c r="F33" s="263" t="s">
        <v>266</v>
      </c>
      <c r="G33" s="263" t="s">
        <v>267</v>
      </c>
      <c r="H33" s="264" t="s">
        <v>268</v>
      </c>
    </row>
    <row r="34" spans="1:8" ht="16" outlineLevel="1" thickBot="1" x14ac:dyDescent="0.45">
      <c r="B34" s="243" t="s">
        <v>279</v>
      </c>
      <c r="C34" s="248">
        <v>0.31</v>
      </c>
      <c r="D34" s="248">
        <v>0.38</v>
      </c>
      <c r="E34" s="248">
        <v>0.38</v>
      </c>
      <c r="F34" s="248">
        <v>0.41</v>
      </c>
      <c r="G34" s="248">
        <v>0.52</v>
      </c>
      <c r="H34" s="249">
        <v>0.51</v>
      </c>
    </row>
    <row r="35" spans="1:8" ht="16" outlineLevel="1" thickBot="1" x14ac:dyDescent="0.45">
      <c r="B35" s="243" t="s">
        <v>280</v>
      </c>
      <c r="C35" s="248">
        <v>0.54</v>
      </c>
      <c r="D35" s="248">
        <v>0.46</v>
      </c>
      <c r="E35" s="248">
        <v>0.45</v>
      </c>
      <c r="F35" s="248">
        <v>0.43</v>
      </c>
      <c r="G35" s="248">
        <v>0.35</v>
      </c>
      <c r="H35" s="249">
        <v>0.37</v>
      </c>
    </row>
    <row r="36" spans="1:8" ht="16" outlineLevel="1" thickBot="1" x14ac:dyDescent="0.45">
      <c r="B36" s="243" t="s">
        <v>281</v>
      </c>
      <c r="C36" s="248">
        <v>0.08</v>
      </c>
      <c r="D36" s="248">
        <v>7.0000000000000007E-2</v>
      </c>
      <c r="E36" s="248">
        <v>0.12</v>
      </c>
      <c r="F36" s="248">
        <v>0.08</v>
      </c>
      <c r="G36" s="248">
        <v>0.08</v>
      </c>
      <c r="H36" s="249">
        <v>0.04</v>
      </c>
    </row>
    <row r="37" spans="1:8" ht="16" outlineLevel="1" thickBot="1" x14ac:dyDescent="0.45">
      <c r="B37" s="243" t="s">
        <v>282</v>
      </c>
      <c r="C37" s="248">
        <v>0.04</v>
      </c>
      <c r="D37" s="248">
        <v>0.01</v>
      </c>
      <c r="E37" s="248">
        <v>0.03</v>
      </c>
      <c r="F37" s="248">
        <v>0.04</v>
      </c>
      <c r="G37" s="248">
        <v>0.02</v>
      </c>
      <c r="H37" s="249">
        <v>0.05</v>
      </c>
    </row>
    <row r="38" spans="1:8" ht="16" outlineLevel="1" thickBot="1" x14ac:dyDescent="0.45">
      <c r="B38" s="243" t="s">
        <v>283</v>
      </c>
      <c r="C38" s="248">
        <v>0.01</v>
      </c>
      <c r="D38" s="244"/>
      <c r="E38" s="244"/>
      <c r="F38" s="248">
        <v>0.01</v>
      </c>
      <c r="G38" s="244"/>
      <c r="H38" s="245"/>
    </row>
    <row r="39" spans="1:8" ht="16" outlineLevel="1" thickBot="1" x14ac:dyDescent="0.45">
      <c r="B39" s="243" t="s">
        <v>284</v>
      </c>
      <c r="C39" s="248">
        <v>0.01</v>
      </c>
      <c r="D39" s="248">
        <v>0.03</v>
      </c>
      <c r="E39" s="248">
        <v>0.02</v>
      </c>
      <c r="F39" s="244"/>
      <c r="G39" s="248">
        <v>0.03</v>
      </c>
      <c r="H39" s="249">
        <v>0.01</v>
      </c>
    </row>
    <row r="40" spans="1:8" ht="16" outlineLevel="1" thickBot="1" x14ac:dyDescent="0.45">
      <c r="B40" s="243" t="s">
        <v>274</v>
      </c>
      <c r="C40" s="248">
        <v>0.01</v>
      </c>
      <c r="D40" s="248">
        <v>0.04</v>
      </c>
      <c r="E40" s="244"/>
      <c r="F40" s="248">
        <v>0.02</v>
      </c>
      <c r="G40" s="244"/>
      <c r="H40" s="249">
        <v>0.01</v>
      </c>
    </row>
    <row r="41" spans="1:8" outlineLevel="1" x14ac:dyDescent="0.4">
      <c r="B41" s="260" t="s">
        <v>275</v>
      </c>
      <c r="C41" s="261">
        <v>99</v>
      </c>
      <c r="D41" s="261">
        <v>68</v>
      </c>
      <c r="E41" s="261">
        <v>66</v>
      </c>
      <c r="F41" s="261">
        <v>99</v>
      </c>
      <c r="G41" s="261">
        <v>107</v>
      </c>
      <c r="H41" s="262">
        <v>94</v>
      </c>
    </row>
    <row r="42" spans="1:8" outlineLevel="1" x14ac:dyDescent="0.4">
      <c r="B42" s="377" t="s">
        <v>276</v>
      </c>
      <c r="C42" s="377"/>
      <c r="D42" s="377"/>
      <c r="E42" s="377"/>
      <c r="F42" s="377"/>
    </row>
    <row r="43" spans="1:8" outlineLevel="1" x14ac:dyDescent="0.4">
      <c r="B43" s="253"/>
      <c r="C43" s="253"/>
      <c r="D43" s="253"/>
      <c r="E43" s="253"/>
      <c r="F43" s="253"/>
    </row>
    <row r="44" spans="1:8" s="254" customFormat="1" x14ac:dyDescent="0.4"/>
    <row r="45" spans="1:8" x14ac:dyDescent="0.4">
      <c r="A45" s="373" t="s">
        <v>285</v>
      </c>
      <c r="B45" s="373"/>
      <c r="C45" s="373"/>
      <c r="D45" s="373"/>
      <c r="E45" s="373"/>
      <c r="F45" s="373"/>
    </row>
    <row r="46" spans="1:8" outlineLevel="1" x14ac:dyDescent="0.4">
      <c r="A46" s="378" t="s">
        <v>286</v>
      </c>
      <c r="B46" s="378"/>
      <c r="C46" s="378"/>
      <c r="D46" s="378"/>
      <c r="E46" s="378"/>
      <c r="F46" s="378"/>
    </row>
    <row r="47" spans="1:8" ht="41.5" customHeight="1" outlineLevel="1" thickBot="1" x14ac:dyDescent="0.45">
      <c r="B47" s="240"/>
      <c r="C47" s="257" t="s">
        <v>287</v>
      </c>
      <c r="D47" s="257" t="s">
        <v>288</v>
      </c>
      <c r="E47" s="257" t="s">
        <v>289</v>
      </c>
      <c r="F47" s="256" t="s">
        <v>290</v>
      </c>
    </row>
    <row r="48" spans="1:8" ht="16" outlineLevel="1" thickBot="1" x14ac:dyDescent="0.45">
      <c r="B48" s="243" t="s">
        <v>291</v>
      </c>
      <c r="C48" s="248">
        <v>0.56000000000000005</v>
      </c>
      <c r="D48" s="248">
        <v>0.36</v>
      </c>
      <c r="E48" s="248">
        <v>0.56000000000000005</v>
      </c>
      <c r="F48" s="249">
        <v>0.47</v>
      </c>
    </row>
    <row r="49" spans="1:8" ht="16" outlineLevel="1" thickBot="1" x14ac:dyDescent="0.45">
      <c r="B49" s="243" t="s">
        <v>292</v>
      </c>
      <c r="C49" s="248">
        <v>0.25</v>
      </c>
      <c r="D49" s="248">
        <v>0.27</v>
      </c>
      <c r="E49" s="248">
        <v>0.22</v>
      </c>
      <c r="F49" s="249">
        <v>0.1</v>
      </c>
    </row>
    <row r="50" spans="1:8" ht="16" outlineLevel="1" thickBot="1" x14ac:dyDescent="0.45">
      <c r="B50" s="243" t="s">
        <v>293</v>
      </c>
      <c r="C50" s="248">
        <v>0.15</v>
      </c>
      <c r="D50" s="248">
        <v>0.28999999999999998</v>
      </c>
      <c r="E50" s="248">
        <v>0.18</v>
      </c>
      <c r="F50" s="249">
        <v>0.31</v>
      </c>
    </row>
    <row r="51" spans="1:8" ht="16" outlineLevel="1" thickBot="1" x14ac:dyDescent="0.45">
      <c r="B51" s="243" t="s">
        <v>294</v>
      </c>
      <c r="C51" s="248">
        <v>0.04</v>
      </c>
      <c r="D51" s="248">
        <v>0.08</v>
      </c>
      <c r="E51" s="248">
        <v>0.04</v>
      </c>
      <c r="F51" s="249">
        <v>0.12</v>
      </c>
    </row>
    <row r="52" spans="1:8" outlineLevel="1" x14ac:dyDescent="0.4">
      <c r="B52" s="260" t="s">
        <v>275</v>
      </c>
      <c r="C52" s="261">
        <v>68</v>
      </c>
      <c r="D52" s="261">
        <v>66</v>
      </c>
      <c r="E52" s="261">
        <v>68</v>
      </c>
      <c r="F52" s="262">
        <v>68</v>
      </c>
    </row>
    <row r="53" spans="1:8" outlineLevel="1" x14ac:dyDescent="0.4">
      <c r="B53" s="377" t="s">
        <v>276</v>
      </c>
      <c r="C53" s="377"/>
      <c r="D53" s="377"/>
      <c r="E53" s="377"/>
      <c r="F53" s="377"/>
    </row>
    <row r="54" spans="1:8" outlineLevel="1" x14ac:dyDescent="0.4">
      <c r="B54" s="253"/>
      <c r="C54" s="253"/>
      <c r="D54" s="253"/>
      <c r="E54" s="253"/>
      <c r="F54" s="253"/>
    </row>
    <row r="55" spans="1:8" s="254" customFormat="1" x14ac:dyDescent="0.4"/>
    <row r="56" spans="1:8" x14ac:dyDescent="0.4">
      <c r="A56" s="373" t="s">
        <v>295</v>
      </c>
      <c r="B56" s="373"/>
      <c r="C56" s="373"/>
      <c r="D56" s="373"/>
      <c r="E56" s="373"/>
      <c r="F56" s="373"/>
    </row>
    <row r="57" spans="1:8" outlineLevel="1" x14ac:dyDescent="0.4">
      <c r="A57" s="378" t="s">
        <v>296</v>
      </c>
      <c r="B57" s="378"/>
      <c r="C57" s="378"/>
      <c r="D57" s="378"/>
      <c r="E57" s="378"/>
      <c r="F57" s="378"/>
    </row>
    <row r="58" spans="1:8" ht="15" customHeight="1" outlineLevel="1" thickBot="1" x14ac:dyDescent="0.45">
      <c r="B58" s="265"/>
      <c r="C58" s="374" t="s">
        <v>261</v>
      </c>
      <c r="D58" s="375"/>
      <c r="E58" s="376"/>
      <c r="F58" s="374" t="s">
        <v>262</v>
      </c>
      <c r="G58" s="375"/>
      <c r="H58" s="375"/>
    </row>
    <row r="59" spans="1:8" ht="36.5" outlineLevel="1" thickBot="1" x14ac:dyDescent="0.45">
      <c r="B59" s="240"/>
      <c r="C59" s="258" t="s">
        <v>263</v>
      </c>
      <c r="D59" s="263" t="s">
        <v>264</v>
      </c>
      <c r="E59" s="258" t="s">
        <v>265</v>
      </c>
      <c r="F59" s="258" t="s">
        <v>266</v>
      </c>
      <c r="G59" s="258" t="s">
        <v>267</v>
      </c>
      <c r="H59" s="259" t="s">
        <v>268</v>
      </c>
    </row>
    <row r="60" spans="1:8" ht="16" outlineLevel="1" thickBot="1" x14ac:dyDescent="0.45">
      <c r="B60" s="243" t="s">
        <v>279</v>
      </c>
      <c r="C60" s="248">
        <v>7.0000000000000007E-2</v>
      </c>
      <c r="D60" s="248">
        <v>0.21</v>
      </c>
      <c r="E60" s="248">
        <v>0.19</v>
      </c>
      <c r="F60" s="248">
        <v>0.12</v>
      </c>
      <c r="G60" s="248">
        <v>0.23</v>
      </c>
      <c r="H60" s="249">
        <v>0.16</v>
      </c>
    </row>
    <row r="61" spans="1:8" ht="16" outlineLevel="1" thickBot="1" x14ac:dyDescent="0.45">
      <c r="B61" s="243" t="s">
        <v>280</v>
      </c>
      <c r="C61" s="248">
        <v>0.28999999999999998</v>
      </c>
      <c r="D61" s="248">
        <v>0.25</v>
      </c>
      <c r="E61" s="248">
        <v>0.28000000000000003</v>
      </c>
      <c r="F61" s="248">
        <v>0.2</v>
      </c>
      <c r="G61" s="248">
        <v>0.28000000000000003</v>
      </c>
      <c r="H61" s="249">
        <v>0.27</v>
      </c>
    </row>
    <row r="62" spans="1:8" ht="16" outlineLevel="1" thickBot="1" x14ac:dyDescent="0.45">
      <c r="B62" s="243" t="s">
        <v>297</v>
      </c>
      <c r="C62" s="248">
        <v>0.27</v>
      </c>
      <c r="D62" s="248">
        <v>0.21</v>
      </c>
      <c r="E62" s="248">
        <v>0.22</v>
      </c>
      <c r="F62" s="248">
        <v>0.26</v>
      </c>
      <c r="G62" s="248">
        <v>0.13</v>
      </c>
      <c r="H62" s="249">
        <v>0.13</v>
      </c>
    </row>
    <row r="63" spans="1:8" ht="16" outlineLevel="1" thickBot="1" x14ac:dyDescent="0.45">
      <c r="B63" s="243" t="s">
        <v>282</v>
      </c>
      <c r="C63" s="248">
        <v>0.11</v>
      </c>
      <c r="D63" s="248">
        <v>0.06</v>
      </c>
      <c r="E63" s="248">
        <v>0.08</v>
      </c>
      <c r="F63" s="248">
        <v>0.06</v>
      </c>
      <c r="G63" s="248">
        <v>0.05</v>
      </c>
      <c r="H63" s="249">
        <v>0.08</v>
      </c>
    </row>
    <row r="64" spans="1:8" ht="16" outlineLevel="1" thickBot="1" x14ac:dyDescent="0.45">
      <c r="B64" s="243" t="s">
        <v>283</v>
      </c>
      <c r="C64" s="248">
        <v>0.04</v>
      </c>
      <c r="D64" s="248">
        <v>0</v>
      </c>
      <c r="E64" s="248">
        <v>0.05</v>
      </c>
      <c r="F64" s="248">
        <v>0.01</v>
      </c>
      <c r="G64" s="248">
        <v>0.01</v>
      </c>
      <c r="H64" s="249">
        <v>0.01</v>
      </c>
    </row>
    <row r="65" spans="1:8" ht="16" outlineLevel="1" thickBot="1" x14ac:dyDescent="0.45">
      <c r="B65" s="243" t="s">
        <v>298</v>
      </c>
      <c r="C65" s="248">
        <v>0.12</v>
      </c>
      <c r="D65" s="248">
        <v>0.13</v>
      </c>
      <c r="E65" s="248">
        <v>0.13</v>
      </c>
      <c r="F65" s="248">
        <v>0.28000000000000003</v>
      </c>
      <c r="G65" s="248">
        <v>0.27</v>
      </c>
      <c r="H65" s="249">
        <v>0.34</v>
      </c>
    </row>
    <row r="66" spans="1:8" ht="16" outlineLevel="1" thickBot="1" x14ac:dyDescent="0.45">
      <c r="B66" s="243" t="s">
        <v>274</v>
      </c>
      <c r="C66" s="248">
        <v>0.09</v>
      </c>
      <c r="D66" s="248">
        <v>0.13</v>
      </c>
      <c r="E66" s="248">
        <v>0.06</v>
      </c>
      <c r="F66" s="248">
        <v>7.0000000000000007E-2</v>
      </c>
      <c r="G66" s="248">
        <v>0.03</v>
      </c>
      <c r="H66" s="249">
        <v>0.01</v>
      </c>
    </row>
    <row r="67" spans="1:8" outlineLevel="1" x14ac:dyDescent="0.4">
      <c r="B67" s="260" t="s">
        <v>275</v>
      </c>
      <c r="C67" s="261">
        <v>97</v>
      </c>
      <c r="D67" s="261">
        <v>67</v>
      </c>
      <c r="E67" s="261">
        <v>64</v>
      </c>
      <c r="F67" s="261">
        <v>97</v>
      </c>
      <c r="G67" s="261">
        <v>107</v>
      </c>
      <c r="H67" s="262">
        <v>93</v>
      </c>
    </row>
    <row r="68" spans="1:8" outlineLevel="1" x14ac:dyDescent="0.4">
      <c r="B68" s="377" t="s">
        <v>299</v>
      </c>
      <c r="C68" s="377"/>
      <c r="D68" s="377"/>
      <c r="E68" s="377"/>
      <c r="F68" s="377"/>
    </row>
    <row r="69" spans="1:8" outlineLevel="1" x14ac:dyDescent="0.4">
      <c r="B69" s="253"/>
      <c r="C69" s="253"/>
      <c r="D69" s="253"/>
      <c r="E69" s="253"/>
      <c r="F69" s="253"/>
    </row>
    <row r="70" spans="1:8" s="254" customFormat="1" x14ac:dyDescent="0.4"/>
    <row r="71" spans="1:8" x14ac:dyDescent="0.4">
      <c r="A71" s="373" t="s">
        <v>300</v>
      </c>
      <c r="B71" s="373"/>
      <c r="C71" s="373"/>
      <c r="D71" s="373"/>
      <c r="E71" s="373"/>
    </row>
    <row r="72" spans="1:8" outlineLevel="1" x14ac:dyDescent="0.4">
      <c r="A72" s="378" t="s">
        <v>301</v>
      </c>
      <c r="B72" s="378"/>
      <c r="C72" s="378"/>
      <c r="D72" s="378"/>
      <c r="E72" s="378"/>
    </row>
    <row r="73" spans="1:8" ht="52.5" outlineLevel="1" thickBot="1" x14ac:dyDescent="0.45">
      <c r="B73" s="266"/>
      <c r="C73" s="257" t="s">
        <v>302</v>
      </c>
      <c r="D73" s="257" t="s">
        <v>303</v>
      </c>
      <c r="E73" s="256" t="s">
        <v>304</v>
      </c>
    </row>
    <row r="74" spans="1:8" ht="16" outlineLevel="1" thickBot="1" x14ac:dyDescent="0.45">
      <c r="B74" s="243" t="s">
        <v>291</v>
      </c>
      <c r="C74" s="248">
        <v>0.26</v>
      </c>
      <c r="D74" s="248">
        <v>0.11</v>
      </c>
      <c r="E74" s="249">
        <v>0.21</v>
      </c>
    </row>
    <row r="75" spans="1:8" ht="16" outlineLevel="1" thickBot="1" x14ac:dyDescent="0.45">
      <c r="B75" s="243" t="s">
        <v>292</v>
      </c>
      <c r="C75" s="248">
        <v>0.38</v>
      </c>
      <c r="D75" s="248">
        <v>0.08</v>
      </c>
      <c r="E75" s="249">
        <v>0.22</v>
      </c>
    </row>
    <row r="76" spans="1:8" ht="16" outlineLevel="1" thickBot="1" x14ac:dyDescent="0.45">
      <c r="B76" s="243" t="s">
        <v>293</v>
      </c>
      <c r="C76" s="248">
        <v>0.28999999999999998</v>
      </c>
      <c r="D76" s="248">
        <v>0.73</v>
      </c>
      <c r="E76" s="249">
        <v>0.51</v>
      </c>
    </row>
    <row r="77" spans="1:8" ht="16" outlineLevel="1" thickBot="1" x14ac:dyDescent="0.45">
      <c r="B77" s="243" t="s">
        <v>294</v>
      </c>
      <c r="C77" s="248">
        <v>0.08</v>
      </c>
      <c r="D77" s="248">
        <v>0.09</v>
      </c>
      <c r="E77" s="249">
        <v>0.08</v>
      </c>
    </row>
    <row r="78" spans="1:8" outlineLevel="1" x14ac:dyDescent="0.4">
      <c r="B78" s="260" t="s">
        <v>275</v>
      </c>
      <c r="C78" s="261">
        <v>66</v>
      </c>
      <c r="D78" s="261">
        <v>66</v>
      </c>
      <c r="E78" s="262">
        <v>68</v>
      </c>
    </row>
    <row r="79" spans="1:8" outlineLevel="1" x14ac:dyDescent="0.4">
      <c r="B79" s="377" t="s">
        <v>305</v>
      </c>
      <c r="C79" s="377"/>
      <c r="D79" s="377"/>
      <c r="E79" s="377"/>
    </row>
    <row r="80" spans="1:8" s="254" customFormat="1" x14ac:dyDescent="0.4"/>
    <row r="81" spans="1:9" x14ac:dyDescent="0.4">
      <c r="A81" s="373" t="s">
        <v>306</v>
      </c>
      <c r="B81" s="373"/>
      <c r="C81" s="373"/>
      <c r="D81" s="373"/>
      <c r="E81" s="373"/>
      <c r="F81" s="373"/>
      <c r="G81" s="373"/>
      <c r="H81" s="373"/>
      <c r="I81" s="373"/>
    </row>
    <row r="82" spans="1:9" ht="16" outlineLevel="1" thickBot="1" x14ac:dyDescent="0.45">
      <c r="B82" s="267" t="s">
        <v>307</v>
      </c>
      <c r="C82" s="268">
        <v>2014</v>
      </c>
      <c r="D82" s="268">
        <v>2015</v>
      </c>
      <c r="E82" s="268">
        <v>2016</v>
      </c>
      <c r="F82" s="268">
        <v>2017</v>
      </c>
      <c r="G82" s="268">
        <v>2018</v>
      </c>
      <c r="H82" s="269">
        <v>2019</v>
      </c>
      <c r="I82" s="270"/>
    </row>
    <row r="83" spans="1:9" ht="16" outlineLevel="1" thickBot="1" x14ac:dyDescent="0.45">
      <c r="B83" s="271" t="s">
        <v>308</v>
      </c>
      <c r="C83" s="272">
        <v>57</v>
      </c>
      <c r="D83" s="272">
        <v>50</v>
      </c>
      <c r="E83" s="272">
        <v>75</v>
      </c>
      <c r="F83" s="272">
        <v>103</v>
      </c>
      <c r="G83" s="272">
        <v>73</v>
      </c>
      <c r="H83" s="273">
        <v>66</v>
      </c>
      <c r="I83" s="270"/>
    </row>
    <row r="84" spans="1:9" ht="16" outlineLevel="1" thickBot="1" x14ac:dyDescent="0.45">
      <c r="B84" s="271" t="s">
        <v>309</v>
      </c>
      <c r="C84" s="272">
        <v>49</v>
      </c>
      <c r="D84" s="272">
        <v>43</v>
      </c>
      <c r="E84" s="272">
        <v>46</v>
      </c>
      <c r="F84" s="272">
        <v>77</v>
      </c>
      <c r="G84" s="272">
        <v>55</v>
      </c>
      <c r="H84" s="273">
        <v>54</v>
      </c>
      <c r="I84" s="270"/>
    </row>
    <row r="85" spans="1:9" ht="16" outlineLevel="1" thickBot="1" x14ac:dyDescent="0.45">
      <c r="B85" s="271" t="s">
        <v>310</v>
      </c>
      <c r="C85" s="274">
        <v>0.86</v>
      </c>
      <c r="D85" s="274">
        <v>0.86</v>
      </c>
      <c r="E85" s="274">
        <v>0.61</v>
      </c>
      <c r="F85" s="274">
        <v>0.75</v>
      </c>
      <c r="G85" s="274">
        <v>0.75</v>
      </c>
      <c r="H85" s="275">
        <v>0.82</v>
      </c>
      <c r="I85" s="270"/>
    </row>
    <row r="86" spans="1:9" ht="16" outlineLevel="1" thickBot="1" x14ac:dyDescent="0.45">
      <c r="B86" s="271" t="s">
        <v>311</v>
      </c>
      <c r="C86" s="272">
        <v>34</v>
      </c>
      <c r="D86" s="272">
        <v>21</v>
      </c>
      <c r="E86" s="272">
        <v>18</v>
      </c>
      <c r="F86" s="272">
        <v>34</v>
      </c>
      <c r="G86" s="272">
        <v>34</v>
      </c>
      <c r="H86" s="273">
        <v>34</v>
      </c>
      <c r="I86" s="276"/>
    </row>
    <row r="87" spans="1:9" ht="16" outlineLevel="1" thickBot="1" x14ac:dyDescent="0.45">
      <c r="B87" s="271" t="s">
        <v>312</v>
      </c>
      <c r="C87" s="277">
        <v>0.6</v>
      </c>
      <c r="D87" s="277">
        <v>0.42</v>
      </c>
      <c r="E87" s="277">
        <v>0.24</v>
      </c>
      <c r="F87" s="277">
        <v>0.33</v>
      </c>
      <c r="G87" s="277">
        <v>0.47</v>
      </c>
      <c r="H87" s="275">
        <v>0.5</v>
      </c>
      <c r="I87" s="275"/>
    </row>
    <row r="88" spans="1:9" ht="14.5" customHeight="1" outlineLevel="1" thickBot="1" x14ac:dyDescent="0.45">
      <c r="B88" s="278" t="s">
        <v>313</v>
      </c>
      <c r="C88" s="279">
        <v>5.9</v>
      </c>
      <c r="D88" s="279">
        <v>0.2</v>
      </c>
      <c r="E88" s="279">
        <v>5.3</v>
      </c>
      <c r="F88" s="279">
        <v>18.600000000000001</v>
      </c>
      <c r="G88" s="279">
        <v>3.2</v>
      </c>
      <c r="H88" s="273" t="s">
        <v>314</v>
      </c>
      <c r="I88" s="273"/>
    </row>
  </sheetData>
  <mergeCells count="26">
    <mergeCell ref="A17:F17"/>
    <mergeCell ref="A1:D1"/>
    <mergeCell ref="B11:D11"/>
    <mergeCell ref="B12:D12"/>
    <mergeCell ref="B13:D13"/>
    <mergeCell ref="A16:F16"/>
    <mergeCell ref="A57:F57"/>
    <mergeCell ref="C18:E18"/>
    <mergeCell ref="F18:H18"/>
    <mergeCell ref="B27:F27"/>
    <mergeCell ref="A30:F30"/>
    <mergeCell ref="A31:F31"/>
    <mergeCell ref="C32:E32"/>
    <mergeCell ref="F32:H32"/>
    <mergeCell ref="B42:F42"/>
    <mergeCell ref="A45:F45"/>
    <mergeCell ref="A46:F46"/>
    <mergeCell ref="B53:F53"/>
    <mergeCell ref="A56:F56"/>
    <mergeCell ref="A81:I81"/>
    <mergeCell ref="C58:E58"/>
    <mergeCell ref="F58:H58"/>
    <mergeCell ref="B68:F68"/>
    <mergeCell ref="A71:E71"/>
    <mergeCell ref="A72:E72"/>
    <mergeCell ref="B79:E7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9A23-18CA-4ED1-8CA4-07371BE31F04}">
  <dimension ref="A1:H16"/>
  <sheetViews>
    <sheetView workbookViewId="0">
      <selection activeCell="B21" sqref="B21"/>
    </sheetView>
  </sheetViews>
  <sheetFormatPr baseColWidth="10" defaultColWidth="11.53515625" defaultRowHeight="15.5" x14ac:dyDescent="0.4"/>
  <cols>
    <col min="2" max="2" width="45" bestFit="1" customWidth="1"/>
    <col min="3" max="6" width="8.69140625" bestFit="1" customWidth="1"/>
  </cols>
  <sheetData>
    <row r="1" spans="1:8" s="254" customFormat="1" x14ac:dyDescent="0.4"/>
    <row r="2" spans="1:8" x14ac:dyDescent="0.4">
      <c r="A2" s="373" t="s">
        <v>315</v>
      </c>
      <c r="B2" s="373"/>
      <c r="C2" s="373"/>
      <c r="D2" s="373"/>
      <c r="E2" s="373"/>
      <c r="F2" s="373"/>
    </row>
    <row r="3" spans="1:8" x14ac:dyDescent="0.4">
      <c r="A3" s="378" t="s">
        <v>316</v>
      </c>
      <c r="B3" s="378"/>
      <c r="C3" s="378"/>
      <c r="D3" s="378"/>
      <c r="E3" s="378"/>
      <c r="F3" s="378"/>
    </row>
    <row r="4" spans="1:8" x14ac:dyDescent="0.4">
      <c r="B4" t="s">
        <v>317</v>
      </c>
      <c r="C4" t="s">
        <v>318</v>
      </c>
      <c r="D4" t="s">
        <v>319</v>
      </c>
      <c r="E4" t="s">
        <v>320</v>
      </c>
      <c r="F4" t="s">
        <v>321</v>
      </c>
      <c r="G4" t="s">
        <v>322</v>
      </c>
      <c r="H4" t="s">
        <v>323</v>
      </c>
    </row>
    <row r="5" spans="1:8" x14ac:dyDescent="0.4">
      <c r="B5" t="s">
        <v>324</v>
      </c>
      <c r="C5" s="280">
        <v>6.0606060606060608E-2</v>
      </c>
      <c r="D5" s="280">
        <v>9.8360655737704916E-2</v>
      </c>
      <c r="E5" s="280">
        <v>0.12</v>
      </c>
      <c r="F5" s="280">
        <v>7.0000000000000007E-2</v>
      </c>
      <c r="G5" s="280">
        <v>7.0707070707070704E-2</v>
      </c>
      <c r="H5" s="280">
        <v>0.09</v>
      </c>
    </row>
    <row r="6" spans="1:8" x14ac:dyDescent="0.4">
      <c r="B6" t="s">
        <v>325</v>
      </c>
      <c r="C6" s="280">
        <v>0.17171717171717171</v>
      </c>
      <c r="D6" s="280">
        <v>0.13114754098360656</v>
      </c>
      <c r="E6" s="280">
        <v>0.13</v>
      </c>
      <c r="F6" s="280">
        <v>0.16</v>
      </c>
      <c r="G6" s="280">
        <v>0.1111111111111111</v>
      </c>
      <c r="H6" s="280">
        <v>0.24</v>
      </c>
    </row>
    <row r="7" spans="1:8" x14ac:dyDescent="0.4">
      <c r="B7" t="s">
        <v>326</v>
      </c>
      <c r="C7" s="280">
        <v>4.0404040404040407E-2</v>
      </c>
      <c r="D7" s="280">
        <v>3.2786885245901641E-2</v>
      </c>
      <c r="E7" s="280">
        <v>0.03</v>
      </c>
      <c r="F7" s="280">
        <v>7.0000000000000007E-2</v>
      </c>
      <c r="G7" s="280">
        <v>0.12121212121212122</v>
      </c>
      <c r="H7" s="280">
        <v>0.08</v>
      </c>
    </row>
    <row r="8" spans="1:8" x14ac:dyDescent="0.4">
      <c r="B8" t="s">
        <v>327</v>
      </c>
      <c r="C8" s="280">
        <v>0.23232323232323232</v>
      </c>
      <c r="D8" s="280">
        <v>0.13114754098360656</v>
      </c>
      <c r="E8" s="280">
        <v>0.13</v>
      </c>
      <c r="F8" s="280">
        <v>0.15</v>
      </c>
      <c r="G8" s="280">
        <v>0.18181818181818182</v>
      </c>
      <c r="H8" s="280">
        <v>0.17</v>
      </c>
    </row>
    <row r="9" spans="1:8" x14ac:dyDescent="0.4">
      <c r="B9" t="s">
        <v>328</v>
      </c>
      <c r="C9" s="280">
        <v>0.24242424242424243</v>
      </c>
      <c r="D9" s="280">
        <v>0.21311475409836064</v>
      </c>
      <c r="E9" s="280">
        <v>0.13</v>
      </c>
      <c r="F9" s="280">
        <v>0.2</v>
      </c>
      <c r="G9" s="280">
        <v>0.23232323232323232</v>
      </c>
      <c r="H9" s="280">
        <v>0.25</v>
      </c>
    </row>
    <row r="10" spans="1:8" x14ac:dyDescent="0.4">
      <c r="B10" t="s">
        <v>329</v>
      </c>
      <c r="C10" s="280">
        <v>0.21212121212121213</v>
      </c>
      <c r="D10" s="280">
        <v>0.18032786885245902</v>
      </c>
      <c r="E10" s="280">
        <v>0.28999999999999998</v>
      </c>
      <c r="F10" s="280">
        <v>0.27</v>
      </c>
      <c r="G10" s="280">
        <v>0.24242424242424243</v>
      </c>
      <c r="H10" s="280">
        <v>0.26</v>
      </c>
    </row>
    <row r="11" spans="1:8" x14ac:dyDescent="0.4">
      <c r="B11" t="s">
        <v>330</v>
      </c>
      <c r="C11" s="280">
        <v>0.26262626262626265</v>
      </c>
      <c r="D11" s="280">
        <v>0.24590163934426229</v>
      </c>
      <c r="E11" s="280">
        <v>0.34</v>
      </c>
      <c r="F11" s="280">
        <v>0.26</v>
      </c>
      <c r="G11" s="280">
        <v>0.24242424242424243</v>
      </c>
      <c r="H11" s="280">
        <v>0.19</v>
      </c>
    </row>
    <row r="12" spans="1:8" x14ac:dyDescent="0.4">
      <c r="B12" t="s">
        <v>331</v>
      </c>
      <c r="C12" s="280">
        <v>0.25252525252525254</v>
      </c>
      <c r="D12" s="280">
        <v>0.32786885245901637</v>
      </c>
      <c r="E12" s="280">
        <v>0.38</v>
      </c>
      <c r="F12" s="280">
        <v>0.37</v>
      </c>
      <c r="G12" s="280">
        <v>0.35353535353535354</v>
      </c>
      <c r="H12" s="280">
        <v>0.39</v>
      </c>
    </row>
    <row r="13" spans="1:8" x14ac:dyDescent="0.4">
      <c r="B13" t="s">
        <v>332</v>
      </c>
      <c r="C13" s="280">
        <v>0.19191919191919191</v>
      </c>
      <c r="D13" s="280">
        <v>0.36065573770491804</v>
      </c>
      <c r="E13" s="280">
        <v>0.46</v>
      </c>
      <c r="F13" s="280">
        <v>0.27</v>
      </c>
      <c r="G13" s="280">
        <v>0.38383838383838381</v>
      </c>
      <c r="H13" s="280">
        <v>0.48</v>
      </c>
    </row>
    <row r="14" spans="1:8" x14ac:dyDescent="0.4">
      <c r="B14" t="s">
        <v>333</v>
      </c>
      <c r="C14" s="280">
        <v>0.54545454545454541</v>
      </c>
      <c r="D14" s="280">
        <v>0.55737704918032782</v>
      </c>
      <c r="E14" s="280">
        <v>0.54</v>
      </c>
      <c r="F14" s="280">
        <v>0.55000000000000004</v>
      </c>
      <c r="G14" s="280">
        <v>0.55555555555555558</v>
      </c>
      <c r="H14" s="280">
        <v>0.49</v>
      </c>
    </row>
    <row r="15" spans="1:8" x14ac:dyDescent="0.4">
      <c r="B15" s="377" t="s">
        <v>334</v>
      </c>
      <c r="C15" s="377"/>
      <c r="D15" s="377"/>
      <c r="E15" s="377"/>
      <c r="F15" s="377"/>
    </row>
    <row r="16" spans="1:8" x14ac:dyDescent="0.4">
      <c r="B16" s="380" t="s">
        <v>335</v>
      </c>
      <c r="C16" s="380"/>
      <c r="D16" s="380"/>
      <c r="E16" s="380"/>
      <c r="F16" s="380"/>
    </row>
  </sheetData>
  <mergeCells count="4">
    <mergeCell ref="A2:F2"/>
    <mergeCell ref="A3:F3"/>
    <mergeCell ref="B15:F15"/>
    <mergeCell ref="B16:F16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07D0-1813-4E67-857D-F77A6CAB593B}">
  <dimension ref="A1:M12"/>
  <sheetViews>
    <sheetView workbookViewId="0">
      <selection sqref="A1:XFD1048576"/>
    </sheetView>
  </sheetViews>
  <sheetFormatPr baseColWidth="10" defaultColWidth="16.15234375" defaultRowHeight="15.5" x14ac:dyDescent="0.4"/>
  <sheetData>
    <row r="1" spans="1:13" x14ac:dyDescent="0.4">
      <c r="A1" s="332">
        <v>2023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3" x14ac:dyDescent="0.4">
      <c r="A2" s="334"/>
      <c r="B2" s="335" t="s">
        <v>594</v>
      </c>
      <c r="C2" s="335"/>
      <c r="D2" s="336" t="s">
        <v>595</v>
      </c>
      <c r="E2" s="335"/>
      <c r="F2" s="335" t="s">
        <v>596</v>
      </c>
      <c r="G2" s="335"/>
      <c r="H2" s="335" t="s">
        <v>597</v>
      </c>
      <c r="I2" s="335"/>
      <c r="J2" s="335" t="s">
        <v>569</v>
      </c>
      <c r="K2" s="335"/>
      <c r="L2" s="335" t="s">
        <v>598</v>
      </c>
      <c r="M2" s="335"/>
    </row>
    <row r="3" spans="1:13" x14ac:dyDescent="0.4">
      <c r="A3" s="337"/>
      <c r="B3" s="338" t="s">
        <v>599</v>
      </c>
      <c r="C3" s="338" t="s">
        <v>600</v>
      </c>
      <c r="D3" s="338" t="s">
        <v>599</v>
      </c>
      <c r="E3" s="338" t="s">
        <v>600</v>
      </c>
      <c r="F3" s="338" t="s">
        <v>599</v>
      </c>
      <c r="G3" s="338" t="s">
        <v>600</v>
      </c>
      <c r="H3" s="338" t="s">
        <v>599</v>
      </c>
      <c r="I3" s="338" t="s">
        <v>600</v>
      </c>
      <c r="J3" s="338" t="s">
        <v>599</v>
      </c>
      <c r="K3" s="338" t="s">
        <v>600</v>
      </c>
      <c r="L3" s="338" t="s">
        <v>599</v>
      </c>
      <c r="M3" s="338" t="s">
        <v>600</v>
      </c>
    </row>
    <row r="4" spans="1:13" x14ac:dyDescent="0.4">
      <c r="A4" s="339" t="s">
        <v>601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</row>
    <row r="5" spans="1:13" x14ac:dyDescent="0.4">
      <c r="A5" s="340" t="s">
        <v>380</v>
      </c>
      <c r="B5" s="341">
        <f>[1]rådata_str!D10</f>
        <v>332</v>
      </c>
      <c r="C5" s="342">
        <f>B5/B$12</f>
        <v>0.24040550325850832</v>
      </c>
      <c r="D5" s="341">
        <f>[1]rådata_str!D17</f>
        <v>66</v>
      </c>
      <c r="E5" s="342">
        <f>D5/D$12</f>
        <v>6.991525423728813E-2</v>
      </c>
      <c r="F5" s="341">
        <f>[1]rådata_str!D38</f>
        <v>279</v>
      </c>
      <c r="G5" s="342">
        <f>F5/F$12</f>
        <v>7.8569417065615321E-2</v>
      </c>
      <c r="H5" s="341">
        <f>[1]rådata_str!D31</f>
        <v>754</v>
      </c>
      <c r="I5" s="342">
        <f>H5/H$12</f>
        <v>0.23008849557522124</v>
      </c>
      <c r="J5" s="341">
        <f>[1]rådata_str!D3</f>
        <v>20</v>
      </c>
      <c r="K5" s="342">
        <f>J5/J$12</f>
        <v>0.05</v>
      </c>
      <c r="L5" s="341">
        <f>[1]rådata_str!D24</f>
        <v>37</v>
      </c>
      <c r="M5" s="342">
        <f>L5/L$12</f>
        <v>0.14509803921568629</v>
      </c>
    </row>
    <row r="6" spans="1:13" x14ac:dyDescent="0.4">
      <c r="A6" s="340" t="s">
        <v>602</v>
      </c>
      <c r="B6" s="341">
        <f>[1]rådata_str!D11</f>
        <v>487</v>
      </c>
      <c r="C6" s="342">
        <f t="shared" ref="C6:C11" si="0">B6/B$12</f>
        <v>0.35264301230992035</v>
      </c>
      <c r="D6" s="341">
        <f>[1]rådata_str!D18</f>
        <v>247</v>
      </c>
      <c r="E6" s="342">
        <f t="shared" ref="E6:E11" si="1">D6/D$12</f>
        <v>0.26165254237288138</v>
      </c>
      <c r="F6" s="341">
        <f>[1]rådata_str!D39</f>
        <v>1032</v>
      </c>
      <c r="G6" s="342">
        <f t="shared" ref="G6:G11" si="2">F6/F$12</f>
        <v>0.29062235989862012</v>
      </c>
      <c r="H6" s="341">
        <f>[1]rådata_str!D32</f>
        <v>1238</v>
      </c>
      <c r="I6" s="342">
        <f>H6/H$12</f>
        <v>0.3777845590479097</v>
      </c>
      <c r="J6" s="341">
        <f>[1]rådata_str!D4</f>
        <v>95</v>
      </c>
      <c r="K6" s="342">
        <f t="shared" ref="K6:K11" si="3">J6/J$12</f>
        <v>0.23749999999999999</v>
      </c>
      <c r="L6" s="341">
        <f>[1]rådata_str!D25</f>
        <v>79</v>
      </c>
      <c r="M6" s="342">
        <f t="shared" ref="M6:M11" si="4">L6/L$12</f>
        <v>0.30980392156862746</v>
      </c>
    </row>
    <row r="7" spans="1:13" x14ac:dyDescent="0.4">
      <c r="A7" s="340" t="s">
        <v>603</v>
      </c>
      <c r="B7" s="341">
        <f>[1]rådata_str!D12</f>
        <v>170</v>
      </c>
      <c r="C7" s="342">
        <f t="shared" si="0"/>
        <v>0.12309920347574221</v>
      </c>
      <c r="D7" s="341">
        <f>[1]rådata_str!D19</f>
        <v>129</v>
      </c>
      <c r="E7" s="342">
        <f t="shared" si="1"/>
        <v>0.13665254237288135</v>
      </c>
      <c r="F7" s="341">
        <f>[1]rådata_str!D40</f>
        <v>529</v>
      </c>
      <c r="G7" s="342">
        <f t="shared" si="2"/>
        <v>0.14897212052942832</v>
      </c>
      <c r="H7" s="341">
        <f>[1]rådata_str!D33</f>
        <v>454</v>
      </c>
      <c r="I7" s="342">
        <f t="shared" ref="I7:I10" si="5">H7/H$12</f>
        <v>0.13854134879462923</v>
      </c>
      <c r="J7" s="341">
        <f>[1]rådata_str!D5</f>
        <v>44</v>
      </c>
      <c r="K7" s="342">
        <f t="shared" si="3"/>
        <v>0.11</v>
      </c>
      <c r="L7" s="341">
        <f>[1]rådata_str!D26</f>
        <v>35</v>
      </c>
      <c r="M7" s="342">
        <f t="shared" si="4"/>
        <v>0.13725490196078433</v>
      </c>
    </row>
    <row r="8" spans="1:13" x14ac:dyDescent="0.4">
      <c r="A8" s="340" t="s">
        <v>604</v>
      </c>
      <c r="B8" s="341">
        <f>[1]rådata_str!D13</f>
        <v>179</v>
      </c>
      <c r="C8" s="342">
        <f t="shared" si="0"/>
        <v>0.12961622013034033</v>
      </c>
      <c r="D8" s="341">
        <f>[1]rådata_str!D20</f>
        <v>133</v>
      </c>
      <c r="E8" s="342">
        <f t="shared" si="1"/>
        <v>0.14088983050847459</v>
      </c>
      <c r="F8" s="341">
        <f>[1]rådata_str!D41</f>
        <v>506</v>
      </c>
      <c r="G8" s="342">
        <f t="shared" si="2"/>
        <v>0.14249507181075755</v>
      </c>
      <c r="H8" s="341">
        <f>[1]rådata_str!D34</f>
        <v>402</v>
      </c>
      <c r="I8" s="342">
        <f t="shared" si="5"/>
        <v>0.12267317668599328</v>
      </c>
      <c r="J8" s="341">
        <f>[1]rådata_str!D6</f>
        <v>60</v>
      </c>
      <c r="K8" s="342">
        <f t="shared" si="3"/>
        <v>0.15</v>
      </c>
      <c r="L8" s="341">
        <f>[1]rådata_str!D27</f>
        <v>37</v>
      </c>
      <c r="M8" s="342">
        <f t="shared" si="4"/>
        <v>0.14509803921568629</v>
      </c>
    </row>
    <row r="9" spans="1:13" x14ac:dyDescent="0.4">
      <c r="A9" s="340" t="s">
        <v>605</v>
      </c>
      <c r="B9" s="341">
        <f>[1]rådata_str!D14</f>
        <v>117</v>
      </c>
      <c r="C9" s="342">
        <f t="shared" si="0"/>
        <v>8.4721216509775529E-2</v>
      </c>
      <c r="D9" s="341">
        <f>[1]rådata_str!D21</f>
        <v>122</v>
      </c>
      <c r="E9" s="342">
        <f t="shared" si="1"/>
        <v>0.12923728813559321</v>
      </c>
      <c r="F9" s="341">
        <f>[1]rådata_str!D42</f>
        <v>544</v>
      </c>
      <c r="G9" s="342">
        <f t="shared" si="2"/>
        <v>0.15319628273725711</v>
      </c>
      <c r="H9" s="341">
        <f>[1]rådata_str!D35</f>
        <v>286</v>
      </c>
      <c r="I9" s="342">
        <f t="shared" si="5"/>
        <v>8.727494659749771E-2</v>
      </c>
      <c r="J9" s="341">
        <f>[1]rådata_str!D7</f>
        <v>60</v>
      </c>
      <c r="K9" s="342">
        <f t="shared" si="3"/>
        <v>0.15</v>
      </c>
      <c r="L9" s="341">
        <f>[1]rådata_str!D28</f>
        <v>26</v>
      </c>
      <c r="M9" s="342">
        <f t="shared" si="4"/>
        <v>0.10196078431372549</v>
      </c>
    </row>
    <row r="10" spans="1:13" x14ac:dyDescent="0.4">
      <c r="A10" s="340" t="s">
        <v>606</v>
      </c>
      <c r="B10" s="341">
        <f>[1]rådata_str!D15</f>
        <v>66</v>
      </c>
      <c r="C10" s="342">
        <f t="shared" si="0"/>
        <v>4.7791455467052858E-2</v>
      </c>
      <c r="D10" s="341">
        <f>[1]rådata_str!D22</f>
        <v>100</v>
      </c>
      <c r="E10" s="342">
        <f t="shared" si="1"/>
        <v>0.1059322033898305</v>
      </c>
      <c r="F10" s="341">
        <f>[1]rådata_str!D43</f>
        <v>387</v>
      </c>
      <c r="G10" s="342">
        <f t="shared" si="2"/>
        <v>0.10898338496198254</v>
      </c>
      <c r="H10" s="341">
        <f>[1]rådata_str!D36</f>
        <v>131</v>
      </c>
      <c r="I10" s="342">
        <f t="shared" si="5"/>
        <v>3.9975587427525175E-2</v>
      </c>
      <c r="J10" s="341">
        <f>[1]rådata_str!D8</f>
        <v>52</v>
      </c>
      <c r="K10" s="342">
        <f t="shared" si="3"/>
        <v>0.13</v>
      </c>
      <c r="L10" s="341">
        <f>[1]rådata_str!D29</f>
        <v>23</v>
      </c>
      <c r="M10" s="342">
        <f t="shared" si="4"/>
        <v>9.0196078431372548E-2</v>
      </c>
    </row>
    <row r="11" spans="1:13" x14ac:dyDescent="0.4">
      <c r="A11" s="343" t="s">
        <v>607</v>
      </c>
      <c r="B11" s="344">
        <f>[1]rådata_str!D16</f>
        <v>30</v>
      </c>
      <c r="C11" s="345">
        <f t="shared" si="0"/>
        <v>2.1723388848660392E-2</v>
      </c>
      <c r="D11" s="344">
        <f>[1]rådata_str!D23</f>
        <v>147</v>
      </c>
      <c r="E11" s="345">
        <f t="shared" si="1"/>
        <v>0.15572033898305085</v>
      </c>
      <c r="F11" s="344">
        <f>[1]rådata_str!D44</f>
        <v>274</v>
      </c>
      <c r="G11" s="345">
        <f t="shared" si="2"/>
        <v>7.7161362996339064E-2</v>
      </c>
      <c r="H11" s="344">
        <f>[1]rådata_str!D37</f>
        <v>12</v>
      </c>
      <c r="I11" s="345">
        <f>H11/H$12</f>
        <v>3.6618858712236801E-3</v>
      </c>
      <c r="J11" s="344">
        <f>[1]rådata_str!D9</f>
        <v>69</v>
      </c>
      <c r="K11" s="345">
        <f t="shared" si="3"/>
        <v>0.17249999999999999</v>
      </c>
      <c r="L11" s="344">
        <f>[1]rådata_str!D30</f>
        <v>18</v>
      </c>
      <c r="M11" s="345">
        <f t="shared" si="4"/>
        <v>7.0588235294117646E-2</v>
      </c>
    </row>
    <row r="12" spans="1:13" x14ac:dyDescent="0.4">
      <c r="A12" s="343"/>
      <c r="B12" s="346">
        <f>SUM(B5:B11)</f>
        <v>1381</v>
      </c>
      <c r="C12" s="346">
        <f t="shared" ref="C12:M12" si="6">SUM(C5:C11)</f>
        <v>1</v>
      </c>
      <c r="D12" s="346">
        <f t="shared" si="6"/>
        <v>944</v>
      </c>
      <c r="E12" s="346">
        <f t="shared" si="6"/>
        <v>1</v>
      </c>
      <c r="F12" s="344">
        <f>SUM(F5:F11)</f>
        <v>3551</v>
      </c>
      <c r="G12" s="346">
        <f t="shared" si="6"/>
        <v>1</v>
      </c>
      <c r="H12" s="346">
        <f t="shared" si="6"/>
        <v>3277</v>
      </c>
      <c r="I12" s="346">
        <f t="shared" si="6"/>
        <v>1</v>
      </c>
      <c r="J12" s="346">
        <f t="shared" si="6"/>
        <v>400</v>
      </c>
      <c r="K12" s="346">
        <f t="shared" si="6"/>
        <v>1</v>
      </c>
      <c r="L12" s="346">
        <f t="shared" si="6"/>
        <v>255</v>
      </c>
      <c r="M12" s="346">
        <f t="shared" si="6"/>
        <v>1.0000000000000002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C84-DF89-4FF8-9FD3-2B12F1A43F12}">
  <dimension ref="A1"/>
  <sheetViews>
    <sheetView workbookViewId="0"/>
  </sheetViews>
  <sheetFormatPr baseColWidth="10" defaultRowHeight="15.5" x14ac:dyDescent="0.4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5587-D692-4036-A9D7-DBC6A233F016}">
  <dimension ref="A1:G25"/>
  <sheetViews>
    <sheetView workbookViewId="0">
      <selection activeCell="D19" sqref="D19"/>
    </sheetView>
  </sheetViews>
  <sheetFormatPr baseColWidth="10" defaultRowHeight="15.5" x14ac:dyDescent="0.4"/>
  <cols>
    <col min="1" max="1" width="19.3828125" customWidth="1"/>
  </cols>
  <sheetData>
    <row r="1" spans="1:7" x14ac:dyDescent="0.4">
      <c r="A1" s="347" t="s">
        <v>57</v>
      </c>
    </row>
    <row r="2" spans="1:7" x14ac:dyDescent="0.4">
      <c r="A2" s="347" t="s">
        <v>59</v>
      </c>
    </row>
    <row r="3" spans="1:7" x14ac:dyDescent="0.4">
      <c r="A3" s="348"/>
    </row>
    <row r="4" spans="1:7" x14ac:dyDescent="0.4">
      <c r="A4" s="347" t="s">
        <v>608</v>
      </c>
      <c r="B4" s="333"/>
      <c r="C4" s="333"/>
      <c r="D4" s="333"/>
      <c r="E4" s="333"/>
      <c r="F4" s="333"/>
      <c r="G4" s="333"/>
    </row>
    <row r="5" spans="1:7" x14ac:dyDescent="0.4">
      <c r="A5" s="349" t="s">
        <v>601</v>
      </c>
      <c r="B5" s="350" t="s">
        <v>594</v>
      </c>
      <c r="C5" s="336" t="s">
        <v>595</v>
      </c>
      <c r="D5" s="350" t="s">
        <v>596</v>
      </c>
      <c r="E5" s="350" t="s">
        <v>597</v>
      </c>
      <c r="F5" s="350" t="s">
        <v>569</v>
      </c>
      <c r="G5" s="350" t="s">
        <v>598</v>
      </c>
    </row>
    <row r="6" spans="1:7" x14ac:dyDescent="0.4">
      <c r="A6" s="340" t="s">
        <v>380</v>
      </c>
      <c r="B6" s="351">
        <v>5.2453696029592658</v>
      </c>
      <c r="C6" s="351">
        <v>1.82079371641174</v>
      </c>
      <c r="D6" s="351">
        <v>2.8006547384256799</v>
      </c>
      <c r="E6" s="351">
        <v>6.5752831239556917</v>
      </c>
      <c r="F6" s="351">
        <v>1.6555183946488299</v>
      </c>
      <c r="G6" s="352">
        <v>8.7203302373581018</v>
      </c>
    </row>
    <row r="7" spans="1:7" x14ac:dyDescent="0.4">
      <c r="A7" s="340" t="s">
        <v>602</v>
      </c>
      <c r="B7" s="351">
        <v>-9.6754578051525435</v>
      </c>
      <c r="C7" s="351">
        <v>-5.7371847871021062</v>
      </c>
      <c r="D7" s="351">
        <v>-1.8478956644024436</v>
      </c>
      <c r="E7" s="351">
        <v>-11.483393357058292</v>
      </c>
      <c r="F7" s="351">
        <v>-4.009197324414715</v>
      </c>
      <c r="G7" s="352">
        <v>0.45407636738906132</v>
      </c>
    </row>
    <row r="8" spans="1:7" x14ac:dyDescent="0.4">
      <c r="A8" s="340" t="s">
        <v>603</v>
      </c>
      <c r="B8" s="351">
        <v>0.86413721504410157</v>
      </c>
      <c r="C8" s="351">
        <v>-1.0664530797850347</v>
      </c>
      <c r="D8" s="351">
        <v>-1.6835931369064334</v>
      </c>
      <c r="E8" s="351">
        <v>1.4609724863005296</v>
      </c>
      <c r="F8" s="351">
        <v>-4.384615384615385</v>
      </c>
      <c r="G8" s="352">
        <v>1.6202270381836956</v>
      </c>
    </row>
    <row r="9" spans="1:7" x14ac:dyDescent="0.4">
      <c r="A9" s="340" t="s">
        <v>604</v>
      </c>
      <c r="B9" s="351">
        <v>1.8772846636364429</v>
      </c>
      <c r="C9" s="351">
        <v>1.3084952459694099</v>
      </c>
      <c r="D9" s="351">
        <v>-1.8352094760507476</v>
      </c>
      <c r="E9" s="351">
        <v>2.399407800689461</v>
      </c>
      <c r="F9" s="351">
        <v>1.2876254180602009</v>
      </c>
      <c r="G9" s="352">
        <v>0.29927760577915519</v>
      </c>
    </row>
    <row r="10" spans="1:7" x14ac:dyDescent="0.4">
      <c r="A10" s="340" t="s">
        <v>605</v>
      </c>
      <c r="B10" s="351">
        <v>2.0865794823028541</v>
      </c>
      <c r="C10" s="351">
        <v>1.8017775940471257</v>
      </c>
      <c r="D10" s="351">
        <v>0.51329360476940478</v>
      </c>
      <c r="E10" s="351">
        <v>1.0351869674420784</v>
      </c>
      <c r="F10" s="351">
        <v>0.61872909698996725</v>
      </c>
      <c r="G10" s="352">
        <v>-2.9618163054695557</v>
      </c>
    </row>
    <row r="11" spans="1:7" x14ac:dyDescent="0.4">
      <c r="A11" s="340" t="s">
        <v>606</v>
      </c>
      <c r="B11" s="351">
        <v>-0.40157734486097951</v>
      </c>
      <c r="C11" s="351">
        <v>0.15419594873914838</v>
      </c>
      <c r="D11" s="351">
        <v>0.51863996538352442</v>
      </c>
      <c r="E11" s="351">
        <v>0.50105524624902076</v>
      </c>
      <c r="F11" s="351">
        <v>1.2943143812709028</v>
      </c>
      <c r="G11" s="352">
        <v>-0.45407636738906132</v>
      </c>
    </row>
    <row r="12" spans="1:7" x14ac:dyDescent="0.4">
      <c r="A12" s="343" t="s">
        <v>607</v>
      </c>
      <c r="B12" s="351">
        <v>3.6641860708584717E-3</v>
      </c>
      <c r="C12" s="351">
        <v>1.7183753617197177</v>
      </c>
      <c r="D12" s="351">
        <v>1.534109968781016</v>
      </c>
      <c r="E12" s="351">
        <v>-0.48851226757848676</v>
      </c>
      <c r="F12" s="351">
        <v>3.5376254180602</v>
      </c>
      <c r="G12" s="352">
        <v>-7.6780185758513921</v>
      </c>
    </row>
    <row r="13" spans="1:7" x14ac:dyDescent="0.4">
      <c r="A13" s="349" t="s">
        <v>609</v>
      </c>
      <c r="B13" s="353">
        <v>-2.4980018054066022E-16</v>
      </c>
      <c r="C13" s="353">
        <v>0</v>
      </c>
      <c r="D13" s="353">
        <v>0</v>
      </c>
      <c r="E13" s="353">
        <v>2.886579864025407E-15</v>
      </c>
      <c r="F13" s="353">
        <v>0</v>
      </c>
      <c r="G13" s="353">
        <v>0</v>
      </c>
    </row>
    <row r="14" spans="1:7" x14ac:dyDescent="0.4">
      <c r="A14" s="333"/>
    </row>
    <row r="15" spans="1:7" x14ac:dyDescent="0.4">
      <c r="A15" s="333"/>
    </row>
    <row r="16" spans="1:7" x14ac:dyDescent="0.4">
      <c r="A16" s="333"/>
    </row>
    <row r="17" spans="1:1" x14ac:dyDescent="0.4">
      <c r="A17" s="333"/>
    </row>
    <row r="18" spans="1:1" x14ac:dyDescent="0.4">
      <c r="A18" s="333"/>
    </row>
    <row r="19" spans="1:1" x14ac:dyDescent="0.4">
      <c r="A19" s="333"/>
    </row>
    <row r="20" spans="1:1" x14ac:dyDescent="0.4">
      <c r="A20" s="333"/>
    </row>
    <row r="21" spans="1:1" x14ac:dyDescent="0.4">
      <c r="A21" s="333"/>
    </row>
    <row r="22" spans="1:1" x14ac:dyDescent="0.4">
      <c r="A22" s="333"/>
    </row>
    <row r="23" spans="1:1" x14ac:dyDescent="0.4">
      <c r="A23" s="333"/>
    </row>
    <row r="24" spans="1:1" x14ac:dyDescent="0.4">
      <c r="A24" s="333"/>
    </row>
    <row r="25" spans="1:1" x14ac:dyDescent="0.4">
      <c r="A25" s="333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A50-8F16-4DA3-9D35-659540EA71CE}">
  <dimension ref="A1:M7"/>
  <sheetViews>
    <sheetView workbookViewId="0">
      <selection activeCell="J17" sqref="J17"/>
    </sheetView>
  </sheetViews>
  <sheetFormatPr baseColWidth="10" defaultRowHeight="15.5" x14ac:dyDescent="0.4"/>
  <sheetData>
    <row r="1" spans="1:13" x14ac:dyDescent="0.4">
      <c r="L1" t="s">
        <v>60</v>
      </c>
    </row>
    <row r="2" spans="1:13" x14ac:dyDescent="0.4">
      <c r="A2" s="354" t="s">
        <v>610</v>
      </c>
      <c r="B2" s="350" t="s">
        <v>594</v>
      </c>
      <c r="C2" s="350"/>
      <c r="D2" s="336" t="s">
        <v>595</v>
      </c>
      <c r="E2" s="350"/>
      <c r="F2" s="350" t="s">
        <v>596</v>
      </c>
      <c r="G2" s="350"/>
      <c r="H2" s="350" t="s">
        <v>597</v>
      </c>
      <c r="I2" s="350"/>
      <c r="J2" s="350" t="s">
        <v>569</v>
      </c>
      <c r="K2" s="350"/>
      <c r="L2" s="350" t="s">
        <v>598</v>
      </c>
      <c r="M2" s="350"/>
    </row>
    <row r="3" spans="1:13" x14ac:dyDescent="0.4">
      <c r="A3" s="340" t="s">
        <v>611</v>
      </c>
      <c r="B3" s="341">
        <v>521</v>
      </c>
      <c r="C3" s="342">
        <v>0.37726285300506879</v>
      </c>
      <c r="D3" s="341">
        <v>74</v>
      </c>
      <c r="E3" s="342">
        <v>7.8389830508474576E-2</v>
      </c>
      <c r="F3" s="341">
        <v>434</v>
      </c>
      <c r="G3" s="342">
        <v>0.12221909321317939</v>
      </c>
      <c r="H3" s="341">
        <v>855</v>
      </c>
      <c r="I3" s="342">
        <v>0.2609093683246872</v>
      </c>
      <c r="J3" s="341">
        <v>11</v>
      </c>
      <c r="K3" s="342">
        <v>2.75E-2</v>
      </c>
      <c r="L3" s="355">
        <v>40</v>
      </c>
      <c r="M3" s="342">
        <v>0.15686274509803921</v>
      </c>
    </row>
    <row r="4" spans="1:13" x14ac:dyDescent="0.4">
      <c r="A4" s="340" t="s">
        <v>612</v>
      </c>
      <c r="B4" s="341">
        <v>239</v>
      </c>
      <c r="C4" s="342">
        <v>0.1730629978276611</v>
      </c>
      <c r="D4" s="341">
        <v>168</v>
      </c>
      <c r="E4" s="342">
        <v>0.17796610169491525</v>
      </c>
      <c r="F4" s="341">
        <v>719</v>
      </c>
      <c r="G4" s="342">
        <v>0.2024781751619262</v>
      </c>
      <c r="H4" s="341">
        <v>771</v>
      </c>
      <c r="I4" s="342">
        <v>0.23527616722612146</v>
      </c>
      <c r="J4" s="341">
        <v>57</v>
      </c>
      <c r="K4" s="342">
        <v>0.14249999999999999</v>
      </c>
      <c r="L4" s="355">
        <v>61</v>
      </c>
      <c r="M4" s="342">
        <v>0.23921568627450981</v>
      </c>
    </row>
    <row r="5" spans="1:13" x14ac:dyDescent="0.4">
      <c r="A5" s="340" t="s">
        <v>613</v>
      </c>
      <c r="B5" s="341">
        <v>163</v>
      </c>
      <c r="C5" s="342">
        <v>0.11803041274438812</v>
      </c>
      <c r="D5" s="341">
        <v>194</v>
      </c>
      <c r="E5" s="342">
        <v>0.20550847457627119</v>
      </c>
      <c r="F5" s="341">
        <v>685</v>
      </c>
      <c r="G5" s="342">
        <v>0.19290340749084764</v>
      </c>
      <c r="H5" s="341">
        <v>561</v>
      </c>
      <c r="I5" s="342">
        <v>0.17119316447970706</v>
      </c>
      <c r="J5" s="341">
        <v>88</v>
      </c>
      <c r="K5" s="342">
        <v>0.22</v>
      </c>
      <c r="L5" s="355">
        <v>55</v>
      </c>
      <c r="M5" s="342">
        <v>0.21568627450980393</v>
      </c>
    </row>
    <row r="6" spans="1:13" x14ac:dyDescent="0.4">
      <c r="A6" s="340" t="s">
        <v>614</v>
      </c>
      <c r="B6" s="341">
        <v>117</v>
      </c>
      <c r="C6" s="342">
        <v>8.4721216509775529E-2</v>
      </c>
      <c r="D6" s="341">
        <v>129</v>
      </c>
      <c r="E6" s="342">
        <v>0.13665254237288135</v>
      </c>
      <c r="F6" s="341">
        <v>452</v>
      </c>
      <c r="G6" s="342">
        <v>0.12728808786257392</v>
      </c>
      <c r="H6" s="341">
        <v>296</v>
      </c>
      <c r="I6" s="342">
        <v>9.0326518156850777E-2</v>
      </c>
      <c r="J6" s="341">
        <v>64</v>
      </c>
      <c r="K6" s="342">
        <v>0.16</v>
      </c>
      <c r="L6" s="355">
        <v>23</v>
      </c>
      <c r="M6" s="342">
        <v>9.0196078431372548E-2</v>
      </c>
    </row>
    <row r="7" spans="1:13" x14ac:dyDescent="0.4">
      <c r="A7" s="343" t="s">
        <v>615</v>
      </c>
      <c r="B7" s="344">
        <v>341</v>
      </c>
      <c r="C7" s="345">
        <v>0.24692251991310643</v>
      </c>
      <c r="D7" s="344">
        <v>379</v>
      </c>
      <c r="E7" s="345">
        <v>0.40148305084745761</v>
      </c>
      <c r="F7" s="344">
        <v>1261</v>
      </c>
      <c r="G7" s="345">
        <v>0.35511123627147284</v>
      </c>
      <c r="H7" s="344">
        <v>794</v>
      </c>
      <c r="I7" s="345">
        <v>0.2422947818126335</v>
      </c>
      <c r="J7" s="344">
        <v>180</v>
      </c>
      <c r="K7" s="345">
        <v>0.45</v>
      </c>
      <c r="L7" s="356">
        <v>76</v>
      </c>
      <c r="M7" s="345">
        <v>0.29803921568627451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0DC6-826B-492F-A1FA-C322E750CA96}">
  <dimension ref="A1:G50"/>
  <sheetViews>
    <sheetView workbookViewId="0">
      <selection sqref="A1:XFD1048576"/>
    </sheetView>
  </sheetViews>
  <sheetFormatPr baseColWidth="10" defaultRowHeight="15.5" x14ac:dyDescent="0.4"/>
  <sheetData>
    <row r="1" spans="1:7" x14ac:dyDescent="0.4">
      <c r="A1" s="347" t="s">
        <v>63</v>
      </c>
    </row>
    <row r="2" spans="1:7" x14ac:dyDescent="0.4">
      <c r="A2" s="347" t="s">
        <v>616</v>
      </c>
    </row>
    <row r="3" spans="1:7" x14ac:dyDescent="0.4">
      <c r="A3" s="347" t="s">
        <v>608</v>
      </c>
      <c r="B3" s="333"/>
      <c r="C3" s="333"/>
      <c r="D3" s="333"/>
      <c r="E3" s="333"/>
      <c r="F3" s="333"/>
      <c r="G3" s="333"/>
    </row>
    <row r="4" spans="1:7" x14ac:dyDescent="0.4">
      <c r="A4" s="349" t="s">
        <v>617</v>
      </c>
      <c r="B4" s="350" t="s">
        <v>594</v>
      </c>
      <c r="C4" s="336" t="s">
        <v>595</v>
      </c>
      <c r="D4" s="350" t="s">
        <v>596</v>
      </c>
      <c r="E4" s="350" t="s">
        <v>597</v>
      </c>
      <c r="F4" s="350" t="s">
        <v>569</v>
      </c>
      <c r="G4" s="350" t="s">
        <v>598</v>
      </c>
    </row>
    <row r="5" spans="1:7" x14ac:dyDescent="0.4">
      <c r="A5" s="340" t="s">
        <v>611</v>
      </c>
      <c r="B5" s="351">
        <v>-11.912268916360592</v>
      </c>
      <c r="C5" s="351">
        <v>-10.795163290615957</v>
      </c>
      <c r="D5" s="351">
        <v>-5.0076270267072482</v>
      </c>
      <c r="E5" s="351">
        <v>-13.303002561470672</v>
      </c>
      <c r="F5" s="351">
        <v>-7.2834448160535121</v>
      </c>
      <c r="G5" s="352">
        <v>-1.6821465428276587</v>
      </c>
    </row>
    <row r="6" spans="1:7" x14ac:dyDescent="0.4">
      <c r="A6" s="340" t="s">
        <v>612</v>
      </c>
      <c r="B6" s="351">
        <v>2.1255768911998456</v>
      </c>
      <c r="C6" s="351">
        <v>-5.7048367093839869E-2</v>
      </c>
      <c r="D6" s="351">
        <v>3.4571287163452618</v>
      </c>
      <c r="E6" s="351">
        <v>4.3356975306929559</v>
      </c>
      <c r="F6" s="351">
        <v>2.2098662207357842</v>
      </c>
      <c r="G6" s="352">
        <v>2.3426212590299285</v>
      </c>
    </row>
    <row r="7" spans="1:7" x14ac:dyDescent="0.4">
      <c r="A7" s="340" t="s">
        <v>613</v>
      </c>
      <c r="B7" s="351">
        <v>3.0681015154026672</v>
      </c>
      <c r="C7" s="351">
        <v>5.8191401405539498</v>
      </c>
      <c r="D7" s="351">
        <v>4.5412470646733922</v>
      </c>
      <c r="E7" s="351">
        <v>5.9693552980095559</v>
      </c>
      <c r="F7" s="351">
        <v>2.6020066889632099</v>
      </c>
      <c r="G7" s="352">
        <v>8.9370485036119724</v>
      </c>
    </row>
    <row r="8" spans="1:7" x14ac:dyDescent="0.4">
      <c r="A8" s="340" t="s">
        <v>614</v>
      </c>
      <c r="B8" s="351">
        <v>0.88176020519442067</v>
      </c>
      <c r="C8" s="351">
        <v>0.29940057875154913</v>
      </c>
      <c r="D8" s="351">
        <v>-1.1235094736166769</v>
      </c>
      <c r="E8" s="351">
        <v>-0.5244577414244791</v>
      </c>
      <c r="F8" s="351">
        <v>-4.735785953177257</v>
      </c>
      <c r="G8" s="352">
        <v>-3.6119711042311669</v>
      </c>
    </row>
    <row r="9" spans="1:7" x14ac:dyDescent="0.4">
      <c r="A9" s="343" t="s">
        <v>615</v>
      </c>
      <c r="B9" s="351">
        <v>5.836830304563656</v>
      </c>
      <c r="C9" s="351">
        <v>4.7336709384043001</v>
      </c>
      <c r="D9" s="351">
        <v>-1.8672392806947324</v>
      </c>
      <c r="E9" s="351">
        <v>3.5224074741926432</v>
      </c>
      <c r="F9" s="351">
        <v>7.2073578595317711</v>
      </c>
      <c r="G9" s="352">
        <v>-5.9855521155830758</v>
      </c>
    </row>
    <row r="10" spans="1:7" x14ac:dyDescent="0.4">
      <c r="A10" s="349" t="s">
        <v>609</v>
      </c>
      <c r="B10" s="353">
        <v>0</v>
      </c>
      <c r="C10" s="353">
        <v>0</v>
      </c>
      <c r="D10" s="353">
        <v>-3.5527136788005009E-15</v>
      </c>
      <c r="E10" s="353">
        <v>3.9968028886505635E-15</v>
      </c>
      <c r="F10" s="353">
        <v>0</v>
      </c>
      <c r="G10" s="353">
        <v>0</v>
      </c>
    </row>
    <row r="11" spans="1:7" x14ac:dyDescent="0.4">
      <c r="B11" s="357"/>
      <c r="C11" s="333"/>
      <c r="D11" s="333"/>
      <c r="E11" s="333"/>
      <c r="F11" s="333"/>
      <c r="G11" s="333"/>
    </row>
    <row r="23" spans="1:1" x14ac:dyDescent="0.4">
      <c r="A23" s="347"/>
    </row>
    <row r="24" spans="1:1" x14ac:dyDescent="0.4">
      <c r="A24" s="347"/>
    </row>
    <row r="25" spans="1:1" x14ac:dyDescent="0.4">
      <c r="A25" s="333"/>
    </row>
    <row r="26" spans="1:1" x14ac:dyDescent="0.4">
      <c r="A26" s="333"/>
    </row>
    <row r="27" spans="1:1" x14ac:dyDescent="0.4">
      <c r="A27" s="333"/>
    </row>
    <row r="28" spans="1:1" x14ac:dyDescent="0.4">
      <c r="A28" s="333"/>
    </row>
    <row r="29" spans="1:1" x14ac:dyDescent="0.4">
      <c r="A29" s="333"/>
    </row>
    <row r="30" spans="1:1" x14ac:dyDescent="0.4">
      <c r="A30" s="333"/>
    </row>
    <row r="31" spans="1:1" x14ac:dyDescent="0.4">
      <c r="A31" s="333"/>
    </row>
    <row r="32" spans="1:1" x14ac:dyDescent="0.4">
      <c r="A32" s="333"/>
    </row>
    <row r="33" spans="1:1" x14ac:dyDescent="0.4">
      <c r="A33" s="333"/>
    </row>
    <row r="34" spans="1:1" x14ac:dyDescent="0.4">
      <c r="A34" s="333"/>
    </row>
    <row r="35" spans="1:1" x14ac:dyDescent="0.4">
      <c r="A35" s="333"/>
    </row>
    <row r="36" spans="1:1" x14ac:dyDescent="0.4">
      <c r="A36" s="333"/>
    </row>
    <row r="37" spans="1:1" x14ac:dyDescent="0.4">
      <c r="A37" s="333"/>
    </row>
    <row r="38" spans="1:1" x14ac:dyDescent="0.4">
      <c r="A38" s="333"/>
    </row>
    <row r="39" spans="1:1" x14ac:dyDescent="0.4">
      <c r="A39" s="333"/>
    </row>
    <row r="40" spans="1:1" x14ac:dyDescent="0.4">
      <c r="A40" s="333"/>
    </row>
    <row r="41" spans="1:1" x14ac:dyDescent="0.4">
      <c r="A41" s="333"/>
    </row>
    <row r="42" spans="1:1" x14ac:dyDescent="0.4">
      <c r="A42" s="333"/>
    </row>
    <row r="43" spans="1:1" x14ac:dyDescent="0.4">
      <c r="A43" s="333"/>
    </row>
    <row r="44" spans="1:1" x14ac:dyDescent="0.4">
      <c r="A44" s="333"/>
    </row>
    <row r="45" spans="1:1" x14ac:dyDescent="0.4">
      <c r="A45" s="333"/>
    </row>
    <row r="46" spans="1:1" x14ac:dyDescent="0.4">
      <c r="A46" s="333"/>
    </row>
    <row r="47" spans="1:1" x14ac:dyDescent="0.4">
      <c r="A47" s="333"/>
    </row>
    <row r="48" spans="1:1" x14ac:dyDescent="0.4">
      <c r="A48" s="333"/>
    </row>
    <row r="49" spans="1:1" x14ac:dyDescent="0.4">
      <c r="A49" s="333"/>
    </row>
    <row r="50" spans="1:1" x14ac:dyDescent="0.4">
      <c r="A50" s="333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E7FC-22CC-40DE-A356-B9D1E580DF39}">
  <dimension ref="A1:M20"/>
  <sheetViews>
    <sheetView topLeftCell="A21" workbookViewId="0">
      <selection activeCell="K42" sqref="K42"/>
    </sheetView>
  </sheetViews>
  <sheetFormatPr baseColWidth="10" defaultRowHeight="15.5" x14ac:dyDescent="0.4"/>
  <sheetData>
    <row r="1" spans="1:13" x14ac:dyDescent="0.4">
      <c r="A1" s="50" t="s">
        <v>618</v>
      </c>
    </row>
    <row r="3" spans="1:13" x14ac:dyDescent="0.4">
      <c r="A3" s="354" t="s">
        <v>619</v>
      </c>
      <c r="B3" s="350" t="s">
        <v>594</v>
      </c>
      <c r="C3" s="350"/>
      <c r="D3" s="336" t="s">
        <v>595</v>
      </c>
      <c r="E3" s="350"/>
      <c r="F3" s="350" t="s">
        <v>596</v>
      </c>
      <c r="G3" s="350"/>
      <c r="H3" s="350" t="s">
        <v>597</v>
      </c>
      <c r="I3" s="350"/>
      <c r="J3" s="350" t="s">
        <v>569</v>
      </c>
      <c r="K3" s="350"/>
      <c r="L3" s="350" t="s">
        <v>598</v>
      </c>
      <c r="M3" s="350"/>
    </row>
    <row r="4" spans="1:13" x14ac:dyDescent="0.4">
      <c r="A4" t="s">
        <v>219</v>
      </c>
      <c r="B4" s="341">
        <v>171</v>
      </c>
      <c r="C4" s="342">
        <v>0.12382331643736423</v>
      </c>
      <c r="D4" s="341">
        <v>264</v>
      </c>
      <c r="E4" s="342">
        <v>0.27966101694915252</v>
      </c>
      <c r="F4" s="341">
        <v>1038</v>
      </c>
      <c r="G4" s="342">
        <v>0.29231202478175161</v>
      </c>
      <c r="H4" s="341">
        <v>191</v>
      </c>
      <c r="I4" s="342">
        <v>5.8285016783643576E-2</v>
      </c>
      <c r="J4" s="341">
        <v>100</v>
      </c>
      <c r="K4" s="342">
        <v>0.25</v>
      </c>
      <c r="L4" s="355">
        <v>23</v>
      </c>
      <c r="M4" s="342">
        <v>9.0196078431372548E-2</v>
      </c>
    </row>
    <row r="5" spans="1:13" x14ac:dyDescent="0.4">
      <c r="A5" t="s">
        <v>227</v>
      </c>
      <c r="B5" s="341">
        <v>29</v>
      </c>
      <c r="C5" s="342">
        <v>2.0999275887038378E-2</v>
      </c>
      <c r="D5" s="341">
        <v>26</v>
      </c>
      <c r="E5" s="342">
        <v>2.7542372881355932E-2</v>
      </c>
      <c r="F5" s="341">
        <v>102</v>
      </c>
      <c r="G5" s="342">
        <v>2.8724303013235707E-2</v>
      </c>
      <c r="H5" s="341">
        <v>60</v>
      </c>
      <c r="I5" s="342">
        <v>1.8309429356118401E-2</v>
      </c>
      <c r="J5" s="341">
        <v>12</v>
      </c>
      <c r="K5" s="342">
        <v>0.03</v>
      </c>
      <c r="L5" s="355">
        <v>12</v>
      </c>
      <c r="M5" s="342">
        <v>4.7058823529411764E-2</v>
      </c>
    </row>
    <row r="6" spans="1:13" x14ac:dyDescent="0.4">
      <c r="A6" t="s">
        <v>213</v>
      </c>
      <c r="B6" s="341">
        <v>66</v>
      </c>
      <c r="C6" s="342">
        <v>4.7791455467052858E-2</v>
      </c>
      <c r="D6" s="341">
        <v>91</v>
      </c>
      <c r="E6" s="342">
        <v>9.639830508474577E-2</v>
      </c>
      <c r="F6" s="341">
        <v>348</v>
      </c>
      <c r="G6" s="342">
        <v>9.8000563221627715E-2</v>
      </c>
      <c r="H6" s="341">
        <v>90</v>
      </c>
      <c r="I6" s="342">
        <v>2.7464144034177601E-2</v>
      </c>
      <c r="J6" s="341">
        <v>42</v>
      </c>
      <c r="K6" s="342">
        <v>0.105</v>
      </c>
      <c r="L6" s="355">
        <v>23</v>
      </c>
      <c r="M6" s="342">
        <v>9.0196078431372548E-2</v>
      </c>
    </row>
    <row r="7" spans="1:13" x14ac:dyDescent="0.4">
      <c r="A7" t="s">
        <v>214</v>
      </c>
      <c r="B7" s="341">
        <v>50</v>
      </c>
      <c r="C7" s="342">
        <v>3.6205648081100654E-2</v>
      </c>
      <c r="D7" s="341">
        <v>30</v>
      </c>
      <c r="E7" s="342">
        <v>3.1779661016949151E-2</v>
      </c>
      <c r="F7" s="341">
        <v>101</v>
      </c>
      <c r="G7" s="342">
        <v>2.8442692199380455E-2</v>
      </c>
      <c r="H7" s="341">
        <v>144</v>
      </c>
      <c r="I7" s="342">
        <v>4.3942630454684162E-2</v>
      </c>
      <c r="J7" s="341">
        <v>12</v>
      </c>
      <c r="K7" s="342">
        <v>0.03</v>
      </c>
      <c r="L7" s="355">
        <v>12</v>
      </c>
      <c r="M7" s="342">
        <v>4.7058823529411764E-2</v>
      </c>
    </row>
    <row r="8" spans="1:13" x14ac:dyDescent="0.4">
      <c r="A8" t="s">
        <v>216</v>
      </c>
      <c r="B8" s="341">
        <v>109</v>
      </c>
      <c r="C8" s="342">
        <v>7.892831281679942E-2</v>
      </c>
      <c r="D8" s="341">
        <v>38</v>
      </c>
      <c r="E8" s="342">
        <v>4.025423728813559E-2</v>
      </c>
      <c r="F8" s="341">
        <v>108</v>
      </c>
      <c r="G8" s="342">
        <v>3.041396789636722E-2</v>
      </c>
      <c r="H8" s="341">
        <v>347</v>
      </c>
      <c r="I8" s="342">
        <v>0.10588953310955142</v>
      </c>
      <c r="J8" s="341">
        <v>13</v>
      </c>
      <c r="K8" s="342">
        <v>3.2500000000000001E-2</v>
      </c>
      <c r="L8" s="355">
        <v>25</v>
      </c>
      <c r="M8" s="342">
        <v>9.8039215686274508E-2</v>
      </c>
    </row>
    <row r="9" spans="1:13" x14ac:dyDescent="0.4">
      <c r="A9" t="s">
        <v>225</v>
      </c>
      <c r="B9" s="341">
        <v>65</v>
      </c>
      <c r="C9" s="342">
        <v>4.7067342505430848E-2</v>
      </c>
      <c r="D9" s="341">
        <v>30</v>
      </c>
      <c r="E9" s="342">
        <v>3.1779661016949151E-2</v>
      </c>
      <c r="F9" s="341">
        <v>141</v>
      </c>
      <c r="G9" s="342">
        <v>3.9707124753590541E-2</v>
      </c>
      <c r="H9" s="341">
        <v>59</v>
      </c>
      <c r="I9" s="342">
        <v>1.8004272200183094E-2</v>
      </c>
      <c r="J9" s="341">
        <v>12</v>
      </c>
      <c r="K9" s="342">
        <v>0.03</v>
      </c>
      <c r="L9" s="355">
        <v>11</v>
      </c>
      <c r="M9" s="342">
        <v>4.3137254901960784E-2</v>
      </c>
    </row>
    <row r="10" spans="1:13" x14ac:dyDescent="0.4">
      <c r="A10" t="s">
        <v>222</v>
      </c>
      <c r="B10" s="341">
        <v>38</v>
      </c>
      <c r="C10" s="342">
        <v>2.7516292541636494E-2</v>
      </c>
      <c r="D10" s="341">
        <v>28</v>
      </c>
      <c r="E10" s="342">
        <v>2.9661016949152543E-2</v>
      </c>
      <c r="F10" s="341">
        <v>77</v>
      </c>
      <c r="G10" s="342">
        <v>2.1684032666854407E-2</v>
      </c>
      <c r="H10" s="341">
        <v>108</v>
      </c>
      <c r="I10" s="342">
        <v>3.2956972841013121E-2</v>
      </c>
      <c r="J10" s="341">
        <v>11</v>
      </c>
      <c r="K10" s="342">
        <v>2.75E-2</v>
      </c>
      <c r="L10" s="355">
        <v>8</v>
      </c>
      <c r="M10" s="342">
        <v>3.1372549019607843E-2</v>
      </c>
    </row>
    <row r="11" spans="1:13" x14ac:dyDescent="0.4">
      <c r="A11" t="s">
        <v>212</v>
      </c>
      <c r="B11" s="341">
        <v>97</v>
      </c>
      <c r="C11" s="342">
        <v>7.0238957277335271E-2</v>
      </c>
      <c r="D11" s="341">
        <v>36</v>
      </c>
      <c r="E11" s="342">
        <v>3.8135593220338986E-2</v>
      </c>
      <c r="F11" s="341">
        <v>175</v>
      </c>
      <c r="G11" s="342">
        <v>4.9281892424669106E-2</v>
      </c>
      <c r="H11" s="341">
        <v>152</v>
      </c>
      <c r="I11" s="342">
        <v>4.6383887702166615E-2</v>
      </c>
      <c r="J11" s="341">
        <v>18</v>
      </c>
      <c r="K11" s="342">
        <v>4.4999999999999998E-2</v>
      </c>
      <c r="L11" s="355">
        <v>11</v>
      </c>
      <c r="M11" s="342">
        <v>4.3137254901960784E-2</v>
      </c>
    </row>
    <row r="12" spans="1:13" x14ac:dyDescent="0.4">
      <c r="A12" t="s">
        <v>220</v>
      </c>
      <c r="B12" s="341">
        <v>116</v>
      </c>
      <c r="C12" s="342">
        <v>8.3997103548153512E-2</v>
      </c>
      <c r="D12" s="341">
        <v>97</v>
      </c>
      <c r="E12" s="342">
        <v>0.1027542372881356</v>
      </c>
      <c r="F12" s="341">
        <v>473</v>
      </c>
      <c r="G12" s="342">
        <v>0.13320191495353423</v>
      </c>
      <c r="H12" s="341">
        <v>297</v>
      </c>
      <c r="I12" s="342">
        <v>9.0631675312786084E-2</v>
      </c>
      <c r="J12" s="341">
        <v>48</v>
      </c>
      <c r="K12" s="342">
        <v>0.12</v>
      </c>
      <c r="L12" s="355">
        <v>13</v>
      </c>
      <c r="M12" s="342">
        <v>5.0980392156862744E-2</v>
      </c>
    </row>
    <row r="13" spans="1:13" x14ac:dyDescent="0.4">
      <c r="A13" t="s">
        <v>620</v>
      </c>
      <c r="B13" s="341">
        <v>146</v>
      </c>
      <c r="C13" s="342">
        <v>0.1057204923968139</v>
      </c>
      <c r="D13" s="341">
        <v>87</v>
      </c>
      <c r="E13" s="342">
        <v>9.2161016949152547E-2</v>
      </c>
      <c r="F13" s="341">
        <v>366</v>
      </c>
      <c r="G13" s="342">
        <v>0.10306955787102225</v>
      </c>
      <c r="H13" s="341">
        <v>426</v>
      </c>
      <c r="I13" s="342">
        <v>0.12999694842844065</v>
      </c>
      <c r="J13" s="341">
        <v>51</v>
      </c>
      <c r="K13" s="342">
        <v>0.1275</v>
      </c>
      <c r="L13" s="355">
        <v>17</v>
      </c>
      <c r="M13" s="342">
        <v>6.6666666666666666E-2</v>
      </c>
    </row>
    <row r="14" spans="1:13" x14ac:dyDescent="0.4">
      <c r="A14" t="s">
        <v>217</v>
      </c>
      <c r="B14" s="341">
        <v>87</v>
      </c>
      <c r="C14" s="342">
        <v>6.2997827661115127E-2</v>
      </c>
      <c r="D14" s="341">
        <v>44</v>
      </c>
      <c r="E14" s="342">
        <v>4.6610169491525424E-2</v>
      </c>
      <c r="F14" s="341">
        <v>153</v>
      </c>
      <c r="G14" s="342">
        <v>4.3086454519853559E-2</v>
      </c>
      <c r="H14" s="341">
        <v>249</v>
      </c>
      <c r="I14" s="342">
        <v>7.5984131827891363E-2</v>
      </c>
      <c r="J14" s="341">
        <v>11</v>
      </c>
      <c r="K14" s="342">
        <v>2.75E-2</v>
      </c>
      <c r="L14" s="355">
        <v>36</v>
      </c>
      <c r="M14" s="342">
        <v>0.14117647058823529</v>
      </c>
    </row>
    <row r="15" spans="1:13" x14ac:dyDescent="0.4">
      <c r="A15" t="s">
        <v>621</v>
      </c>
      <c r="B15" s="341">
        <v>177</v>
      </c>
      <c r="C15" s="342">
        <v>0.12816799420709632</v>
      </c>
      <c r="D15" s="341">
        <v>104</v>
      </c>
      <c r="E15" s="342">
        <v>0.11016949152542373</v>
      </c>
      <c r="F15" s="341">
        <v>299</v>
      </c>
      <c r="G15" s="342">
        <v>8.4201633342720364E-2</v>
      </c>
      <c r="H15" s="341">
        <v>434</v>
      </c>
      <c r="I15" s="342">
        <v>0.1324382056759231</v>
      </c>
      <c r="J15" s="341">
        <v>36</v>
      </c>
      <c r="K15" s="342">
        <v>0.09</v>
      </c>
      <c r="L15" s="355">
        <v>27</v>
      </c>
      <c r="M15" s="342">
        <v>0.10588235294117647</v>
      </c>
    </row>
    <row r="16" spans="1:13" x14ac:dyDescent="0.4">
      <c r="A16" t="s">
        <v>622</v>
      </c>
      <c r="B16" s="341">
        <v>93</v>
      </c>
      <c r="C16" s="342">
        <v>6.7342505430847216E-2</v>
      </c>
      <c r="D16" s="341">
        <v>35</v>
      </c>
      <c r="E16" s="342">
        <v>3.7076271186440676E-2</v>
      </c>
      <c r="F16" s="341">
        <v>90</v>
      </c>
      <c r="G16" s="342">
        <v>2.5344973246972685E-2</v>
      </c>
      <c r="H16" s="341">
        <v>256</v>
      </c>
      <c r="I16" s="342">
        <v>7.812023191943851E-2</v>
      </c>
      <c r="J16" s="341">
        <v>20</v>
      </c>
      <c r="K16" s="342">
        <v>0.05</v>
      </c>
      <c r="L16" s="355">
        <v>13</v>
      </c>
      <c r="M16" s="342">
        <v>5.0980392156862744E-2</v>
      </c>
    </row>
    <row r="17" spans="1:13" x14ac:dyDescent="0.4">
      <c r="A17" t="s">
        <v>623</v>
      </c>
      <c r="B17" s="341">
        <v>74</v>
      </c>
      <c r="C17" s="342">
        <v>5.3584359160028967E-2</v>
      </c>
      <c r="D17" s="341">
        <v>23</v>
      </c>
      <c r="E17" s="342">
        <v>2.4364406779661018E-2</v>
      </c>
      <c r="F17" s="341">
        <v>47</v>
      </c>
      <c r="G17" s="342">
        <v>1.3235708251196845E-2</v>
      </c>
      <c r="H17" s="341">
        <v>128</v>
      </c>
      <c r="I17" s="342">
        <v>3.9060115959719255E-2</v>
      </c>
      <c r="J17" s="341">
        <v>7</v>
      </c>
      <c r="K17" s="342">
        <v>1.7500000000000002E-2</v>
      </c>
      <c r="L17" s="355">
        <v>16</v>
      </c>
      <c r="M17" s="342">
        <v>6.2745098039215685E-2</v>
      </c>
    </row>
    <row r="18" spans="1:13" x14ac:dyDescent="0.4">
      <c r="A18" t="s">
        <v>624</v>
      </c>
      <c r="B18" s="341">
        <v>63</v>
      </c>
      <c r="C18" s="342">
        <v>4.5619116582186821E-2</v>
      </c>
      <c r="D18" s="341">
        <v>6</v>
      </c>
      <c r="E18" s="342">
        <v>6.3559322033898309E-3</v>
      </c>
      <c r="F18" s="341">
        <v>19</v>
      </c>
      <c r="G18" s="342">
        <v>5.3506054632497888E-3</v>
      </c>
      <c r="H18" s="341">
        <v>316</v>
      </c>
      <c r="I18" s="342">
        <v>9.642966127555691E-2</v>
      </c>
      <c r="J18" s="341">
        <v>3</v>
      </c>
      <c r="K18" s="342">
        <v>7.4999999999999997E-3</v>
      </c>
      <c r="L18" s="355">
        <v>5</v>
      </c>
      <c r="M18" s="342">
        <v>1.9607843137254902E-2</v>
      </c>
    </row>
    <row r="19" spans="1:13" x14ac:dyDescent="0.4">
      <c r="A19" s="337" t="s">
        <v>380</v>
      </c>
      <c r="B19" s="341">
        <v>0</v>
      </c>
      <c r="C19" s="342">
        <v>0</v>
      </c>
      <c r="D19" s="341">
        <v>5</v>
      </c>
      <c r="E19" s="342">
        <v>5.2966101694915252E-3</v>
      </c>
      <c r="F19" s="341">
        <v>14</v>
      </c>
      <c r="G19" s="342">
        <v>3.942551393973529E-3</v>
      </c>
      <c r="H19" s="341">
        <v>20</v>
      </c>
      <c r="I19" s="342">
        <v>6.1031431187061336E-3</v>
      </c>
      <c r="J19" s="341">
        <v>4</v>
      </c>
      <c r="K19" s="342">
        <v>0.01</v>
      </c>
      <c r="L19" s="355">
        <v>3</v>
      </c>
      <c r="M19" s="342">
        <v>1.1764705882352941E-2</v>
      </c>
    </row>
    <row r="20" spans="1:13" x14ac:dyDescent="0.4">
      <c r="A20" s="337"/>
      <c r="B20" s="358">
        <v>1381</v>
      </c>
      <c r="C20" s="358">
        <v>1</v>
      </c>
      <c r="D20" s="358">
        <v>944</v>
      </c>
      <c r="E20" s="358">
        <v>1</v>
      </c>
      <c r="F20" s="358">
        <v>3551</v>
      </c>
      <c r="G20" s="358">
        <v>1</v>
      </c>
      <c r="H20" s="358">
        <v>3277</v>
      </c>
      <c r="I20" s="358">
        <v>1</v>
      </c>
      <c r="J20" s="358">
        <v>400</v>
      </c>
      <c r="K20" s="358">
        <v>1</v>
      </c>
      <c r="L20" s="358">
        <v>255</v>
      </c>
      <c r="M20" s="358">
        <v>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E5C0-AC1B-4FA3-8E96-C70F5888D876}">
  <dimension ref="A1:G51"/>
  <sheetViews>
    <sheetView workbookViewId="0">
      <selection activeCell="I11" sqref="I11"/>
    </sheetView>
  </sheetViews>
  <sheetFormatPr baseColWidth="10" defaultRowHeight="15.5" x14ac:dyDescent="0.4"/>
  <sheetData>
    <row r="1" spans="1:7" x14ac:dyDescent="0.4">
      <c r="A1" s="347" t="s">
        <v>625</v>
      </c>
      <c r="B1" s="359"/>
      <c r="C1" s="359"/>
      <c r="D1" s="359"/>
    </row>
    <row r="2" spans="1:7" x14ac:dyDescent="0.4">
      <c r="A2" s="347" t="s">
        <v>626</v>
      </c>
    </row>
    <row r="4" spans="1:7" x14ac:dyDescent="0.4">
      <c r="A4" s="347" t="s">
        <v>608</v>
      </c>
      <c r="B4" s="333"/>
      <c r="C4" s="333"/>
      <c r="D4" s="333"/>
      <c r="E4" s="333"/>
      <c r="F4" s="333"/>
      <c r="G4" s="333"/>
    </row>
    <row r="5" spans="1:7" x14ac:dyDescent="0.4">
      <c r="A5" s="349" t="s">
        <v>627</v>
      </c>
      <c r="B5" s="350" t="s">
        <v>594</v>
      </c>
      <c r="C5" s="336" t="s">
        <v>595</v>
      </c>
      <c r="D5" s="350" t="s">
        <v>596</v>
      </c>
      <c r="E5" s="350" t="s">
        <v>597</v>
      </c>
      <c r="F5" s="350" t="s">
        <v>569</v>
      </c>
      <c r="G5" s="350" t="s">
        <v>598</v>
      </c>
    </row>
    <row r="6" spans="1:7" x14ac:dyDescent="0.4">
      <c r="A6" t="s">
        <v>219</v>
      </c>
      <c r="B6" s="351">
        <v>1.6594400774713622</v>
      </c>
      <c r="C6" s="351">
        <v>3.4782968168664716</v>
      </c>
      <c r="D6" s="351">
        <v>5.5334348765724126</v>
      </c>
      <c r="E6" s="351">
        <v>-0.4263545764918969</v>
      </c>
      <c r="F6" s="351">
        <v>-0.75250836120401288</v>
      </c>
      <c r="G6" s="352">
        <v>4.8090815273477814</v>
      </c>
    </row>
    <row r="7" spans="1:7" x14ac:dyDescent="0.4">
      <c r="A7" t="s">
        <v>227</v>
      </c>
      <c r="B7" s="351">
        <v>-0.36995192936845123</v>
      </c>
      <c r="C7" s="351">
        <v>0.31521289789169066</v>
      </c>
      <c r="D7" s="351">
        <v>-8.5020566831361596E-2</v>
      </c>
      <c r="E7" s="351">
        <v>0.35464145931036367</v>
      </c>
      <c r="F7" s="351">
        <v>-1.3478260869565217</v>
      </c>
      <c r="G7" s="352">
        <v>2.6006191950464395</v>
      </c>
    </row>
    <row r="8" spans="1:7" x14ac:dyDescent="0.4">
      <c r="A8" t="s">
        <v>213</v>
      </c>
      <c r="B8" s="351">
        <v>-0.1606134894392923</v>
      </c>
      <c r="C8" s="351">
        <v>-1.5796816866473744</v>
      </c>
      <c r="D8" s="351">
        <v>0.31713321588534293</v>
      </c>
      <c r="E8" s="351">
        <v>0.57081222781558449</v>
      </c>
      <c r="F8" s="351">
        <v>-3.8812709030100327</v>
      </c>
      <c r="G8" s="352">
        <v>6.3880288957688336</v>
      </c>
    </row>
    <row r="9" spans="1:7" x14ac:dyDescent="0.4">
      <c r="A9" t="s">
        <v>214</v>
      </c>
      <c r="B9" s="351">
        <v>0.54827565148355928</v>
      </c>
      <c r="C9" s="351">
        <v>-0.23666804464654856</v>
      </c>
      <c r="D9" s="351">
        <v>-0.68559149366622874</v>
      </c>
      <c r="E9" s="351">
        <v>-0.77279212158675104</v>
      </c>
      <c r="F9" s="351">
        <v>-1.3478260869565217</v>
      </c>
      <c r="G9" s="352">
        <v>-3.0959752321981643E-2</v>
      </c>
    </row>
    <row r="10" spans="1:7" x14ac:dyDescent="0.4">
      <c r="A10" t="s">
        <v>216</v>
      </c>
      <c r="B10" s="351">
        <v>-0.78186751350078076</v>
      </c>
      <c r="C10" s="351">
        <v>0.12298470442331511</v>
      </c>
      <c r="D10" s="351">
        <v>-0.71742786214728893</v>
      </c>
      <c r="E10" s="351">
        <v>-0.48330776130593028</v>
      </c>
      <c r="F10" s="351">
        <v>0.90886287625418083</v>
      </c>
      <c r="G10" s="352">
        <v>2.9618163054695557</v>
      </c>
    </row>
    <row r="11" spans="1:7" x14ac:dyDescent="0.4">
      <c r="A11" t="s">
        <v>225</v>
      </c>
      <c r="B11" s="351">
        <v>1.8754089493382655</v>
      </c>
      <c r="C11" s="351">
        <v>0.73894171145101262</v>
      </c>
      <c r="D11" s="351">
        <v>-0.28420070914771944</v>
      </c>
      <c r="E11" s="351">
        <v>0.596076015667105</v>
      </c>
      <c r="F11" s="351">
        <v>-0.34448160535117056</v>
      </c>
      <c r="G11" s="352">
        <v>-2.5283797729618169</v>
      </c>
    </row>
    <row r="12" spans="1:7" x14ac:dyDescent="0.4">
      <c r="A12" t="s">
        <v>222</v>
      </c>
      <c r="B12" s="351">
        <v>-0.74234664945080875</v>
      </c>
      <c r="C12" s="351">
        <v>0.52707730467135183</v>
      </c>
      <c r="D12" s="351">
        <v>0.20312946397603415</v>
      </c>
      <c r="E12" s="351">
        <v>0.61504460344863132</v>
      </c>
      <c r="F12" s="351">
        <v>-0.26003344481605356</v>
      </c>
      <c r="G12" s="352">
        <v>-3.1785345717234263</v>
      </c>
    </row>
    <row r="13" spans="1:7" x14ac:dyDescent="0.4">
      <c r="A13" t="s">
        <v>212</v>
      </c>
      <c r="B13" s="351">
        <v>-1.0483934288929784</v>
      </c>
      <c r="C13" s="351">
        <v>-2.4303431169904917</v>
      </c>
      <c r="D13" s="351">
        <v>8.1785884329150377E-2</v>
      </c>
      <c r="E13" s="351">
        <v>-0.41211628028838887</v>
      </c>
      <c r="F13" s="351">
        <v>-0.51672240802675617</v>
      </c>
      <c r="G13" s="352">
        <v>-4.6336429308565537</v>
      </c>
    </row>
    <row r="14" spans="1:7" x14ac:dyDescent="0.4">
      <c r="A14" t="s">
        <v>220</v>
      </c>
      <c r="B14" s="351">
        <v>0.44790312589968878</v>
      </c>
      <c r="C14" s="351">
        <v>-1.6270152955766837</v>
      </c>
      <c r="D14" s="351">
        <v>0.89889784910270754</v>
      </c>
      <c r="E14" s="351">
        <v>0.67155913967021641</v>
      </c>
      <c r="F14" s="351">
        <v>5.3110367892976589</v>
      </c>
      <c r="G14" s="352">
        <v>-6.480908152734778</v>
      </c>
    </row>
    <row r="15" spans="1:7" x14ac:dyDescent="0.4">
      <c r="A15" t="s">
        <v>620</v>
      </c>
      <c r="B15" s="351">
        <v>-1.7773483506800551</v>
      </c>
      <c r="C15" s="351">
        <v>0.33805291442745022</v>
      </c>
      <c r="D15" s="351">
        <v>-1.9044542491503988</v>
      </c>
      <c r="E15" s="351">
        <v>-2.1129702698210489</v>
      </c>
      <c r="F15" s="351">
        <v>4.054347826086957</v>
      </c>
      <c r="G15" s="352">
        <v>-11.228070175438596</v>
      </c>
    </row>
    <row r="16" spans="1:7" x14ac:dyDescent="0.4">
      <c r="A16" t="s">
        <v>217</v>
      </c>
      <c r="B16" s="351">
        <v>0.51665023599103066</v>
      </c>
      <c r="C16" s="351">
        <v>-0.89995866060355523</v>
      </c>
      <c r="D16" s="351">
        <v>-1.5490152997795743</v>
      </c>
      <c r="E16" s="351">
        <v>-1.6194431818478128E-2</v>
      </c>
      <c r="F16" s="351">
        <v>-0.59448160535117045</v>
      </c>
      <c r="G16" s="352">
        <v>7.2755417956656343</v>
      </c>
    </row>
    <row r="17" spans="1:7" x14ac:dyDescent="0.4">
      <c r="A17" t="s">
        <v>621</v>
      </c>
      <c r="B17" s="351">
        <v>-0.43621262748314016</v>
      </c>
      <c r="C17" s="351">
        <v>-0.69036792062835972</v>
      </c>
      <c r="D17" s="351">
        <v>-0.9482778029155231</v>
      </c>
      <c r="E17" s="351">
        <v>-1.0529937292219875</v>
      </c>
      <c r="F17" s="351">
        <v>-3.0401337792642149</v>
      </c>
      <c r="G17" s="352">
        <v>-0.99071207430340569</v>
      </c>
    </row>
    <row r="18" spans="1:7" x14ac:dyDescent="0.4">
      <c r="A18" t="s">
        <v>622</v>
      </c>
      <c r="B18" s="351">
        <v>1.0113589768196616</v>
      </c>
      <c r="C18" s="351">
        <v>1.3661637040099213</v>
      </c>
      <c r="D18" s="351">
        <v>-0.59467649709246606</v>
      </c>
      <c r="E18" s="351">
        <v>0.31396569388635331</v>
      </c>
      <c r="F18" s="351">
        <v>1.6555183946488299</v>
      </c>
      <c r="G18" s="352">
        <v>0.36119711042311642</v>
      </c>
    </row>
    <row r="19" spans="1:7" x14ac:dyDescent="0.4">
      <c r="A19" t="s">
        <v>623</v>
      </c>
      <c r="B19" s="351">
        <v>-1.1475881803826451</v>
      </c>
      <c r="C19" s="351">
        <v>-0.29526663910706896</v>
      </c>
      <c r="D19" s="351">
        <v>-0.4699800239549195</v>
      </c>
      <c r="E19" s="351">
        <v>-0.44519275523242574</v>
      </c>
      <c r="F19" s="351">
        <v>-0.92558528428093623</v>
      </c>
      <c r="G19" s="352">
        <v>4.1692466460268323</v>
      </c>
    </row>
    <row r="20" spans="1:7" x14ac:dyDescent="0.4">
      <c r="A20" t="s">
        <v>624</v>
      </c>
      <c r="B20" s="351">
        <v>0.40528515219458577</v>
      </c>
      <c r="C20" s="351">
        <v>0.3429102935097148</v>
      </c>
      <c r="D20" s="351">
        <v>-0.17091159639587589</v>
      </c>
      <c r="E20" s="351">
        <v>2.0672085517981151</v>
      </c>
      <c r="F20" s="351">
        <v>8.1103678929765874E-2</v>
      </c>
      <c r="G20" s="352">
        <v>-0.67079463364293068</v>
      </c>
    </row>
    <row r="21" spans="1:7" x14ac:dyDescent="0.4">
      <c r="A21" s="337" t="s">
        <v>380</v>
      </c>
      <c r="B21" s="351">
        <v>0</v>
      </c>
      <c r="C21" s="351">
        <v>0.52966101694915246</v>
      </c>
      <c r="D21" s="351">
        <v>0.37517481121570817</v>
      </c>
      <c r="E21" s="351">
        <v>0.53261423417053566</v>
      </c>
      <c r="F21" s="351">
        <v>1</v>
      </c>
      <c r="G21" s="352">
        <v>1.1764705882352942</v>
      </c>
    </row>
    <row r="22" spans="1:7" x14ac:dyDescent="0.4">
      <c r="A22" s="349" t="s">
        <v>609</v>
      </c>
      <c r="B22" s="353">
        <v>2.1649348980190553E-15</v>
      </c>
      <c r="C22" s="353">
        <v>-1.8873791418627661E-15</v>
      </c>
      <c r="D22" s="353">
        <v>-5.5511151231257827E-16</v>
      </c>
      <c r="E22" s="353">
        <v>-2.55351295663786E-15</v>
      </c>
      <c r="F22" s="353">
        <v>1.9984014443252818E-15</v>
      </c>
      <c r="G22" s="353">
        <v>-1.7763568394002505E-15</v>
      </c>
    </row>
    <row r="25" spans="1:7" x14ac:dyDescent="0.4">
      <c r="A25" s="333"/>
    </row>
    <row r="26" spans="1:7" x14ac:dyDescent="0.4">
      <c r="A26" s="333"/>
    </row>
    <row r="27" spans="1:7" x14ac:dyDescent="0.4">
      <c r="A27" s="333"/>
    </row>
    <row r="28" spans="1:7" x14ac:dyDescent="0.4">
      <c r="A28" s="333"/>
    </row>
    <row r="29" spans="1:7" x14ac:dyDescent="0.4">
      <c r="A29" s="333"/>
    </row>
    <row r="30" spans="1:7" x14ac:dyDescent="0.4">
      <c r="A30" s="333"/>
    </row>
    <row r="31" spans="1:7" x14ac:dyDescent="0.4">
      <c r="A31" s="333"/>
      <c r="B31" s="355"/>
      <c r="C31" s="355"/>
    </row>
    <row r="32" spans="1:7" x14ac:dyDescent="0.4">
      <c r="A32" s="333"/>
      <c r="B32" s="355"/>
      <c r="C32" s="355"/>
      <c r="D32" s="355"/>
      <c r="E32" s="355"/>
    </row>
    <row r="33" spans="1:5" x14ac:dyDescent="0.4">
      <c r="A33" s="333"/>
      <c r="B33" s="355"/>
      <c r="C33" s="355"/>
      <c r="D33" s="355"/>
      <c r="E33" s="355"/>
    </row>
    <row r="34" spans="1:5" x14ac:dyDescent="0.4">
      <c r="A34" s="333"/>
      <c r="B34" s="355"/>
      <c r="C34" s="355"/>
      <c r="D34" s="355"/>
      <c r="E34" s="355"/>
    </row>
    <row r="35" spans="1:5" x14ac:dyDescent="0.4">
      <c r="A35" s="333"/>
      <c r="B35" s="355"/>
      <c r="C35" s="355"/>
      <c r="D35" s="355"/>
      <c r="E35" s="355"/>
    </row>
    <row r="36" spans="1:5" x14ac:dyDescent="0.4">
      <c r="A36" s="333"/>
      <c r="B36" s="355"/>
      <c r="C36" s="355"/>
      <c r="D36" s="355"/>
      <c r="E36" s="355"/>
    </row>
    <row r="37" spans="1:5" x14ac:dyDescent="0.4">
      <c r="A37" s="333"/>
      <c r="B37" s="355"/>
      <c r="C37" s="355"/>
    </row>
    <row r="38" spans="1:5" x14ac:dyDescent="0.4">
      <c r="A38" s="333"/>
      <c r="B38" s="355"/>
      <c r="C38" s="355"/>
    </row>
    <row r="39" spans="1:5" x14ac:dyDescent="0.4">
      <c r="A39" s="333"/>
      <c r="B39" s="355"/>
      <c r="C39" s="355"/>
    </row>
    <row r="40" spans="1:5" x14ac:dyDescent="0.4">
      <c r="A40" s="333"/>
      <c r="B40" s="355"/>
      <c r="C40" s="355"/>
    </row>
    <row r="41" spans="1:5" x14ac:dyDescent="0.4">
      <c r="A41" s="360"/>
    </row>
    <row r="42" spans="1:5" x14ac:dyDescent="0.4">
      <c r="A42" s="348"/>
    </row>
    <row r="43" spans="1:5" x14ac:dyDescent="0.4">
      <c r="A43" s="348"/>
    </row>
    <row r="44" spans="1:5" x14ac:dyDescent="0.4">
      <c r="A44" s="348"/>
    </row>
    <row r="45" spans="1:5" x14ac:dyDescent="0.4">
      <c r="A45" s="348"/>
    </row>
    <row r="46" spans="1:5" x14ac:dyDescent="0.4">
      <c r="A46" s="348"/>
    </row>
    <row r="47" spans="1:5" x14ac:dyDescent="0.4">
      <c r="A47" s="348"/>
    </row>
    <row r="48" spans="1:5" x14ac:dyDescent="0.4">
      <c r="A48" s="348"/>
    </row>
    <row r="49" spans="1:1" x14ac:dyDescent="0.4">
      <c r="A49" s="348"/>
    </row>
    <row r="50" spans="1:1" x14ac:dyDescent="0.4">
      <c r="A50" s="348"/>
    </row>
    <row r="51" spans="1:1" x14ac:dyDescent="0.4">
      <c r="A51" s="34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6EFE-1211-453B-9856-F2A57C54720B}">
  <dimension ref="A1:M30"/>
  <sheetViews>
    <sheetView workbookViewId="0">
      <selection activeCell="A8" sqref="A8"/>
    </sheetView>
  </sheetViews>
  <sheetFormatPr baseColWidth="10" defaultColWidth="34.53515625" defaultRowHeight="15.5" x14ac:dyDescent="0.4"/>
  <cols>
    <col min="2" max="2" width="15.15234375" customWidth="1"/>
    <col min="3" max="3" width="11.23046875" customWidth="1"/>
    <col min="4" max="4" width="16.15234375" customWidth="1"/>
    <col min="5" max="5" width="16.53515625" customWidth="1"/>
    <col min="6" max="6" width="13.765625" customWidth="1"/>
    <col min="7" max="7" width="18" customWidth="1"/>
    <col min="8" max="8" width="21.23046875" customWidth="1"/>
    <col min="9" max="9" width="23" customWidth="1"/>
    <col min="10" max="10" width="18.4609375" customWidth="1"/>
    <col min="11" max="11" width="13.921875" customWidth="1"/>
    <col min="12" max="12" width="15.3046875" customWidth="1"/>
    <col min="13" max="13" width="18.84375" customWidth="1"/>
  </cols>
  <sheetData>
    <row r="1" spans="1:13" x14ac:dyDescent="0.4">
      <c r="A1" s="50" t="s">
        <v>72</v>
      </c>
    </row>
    <row r="2" spans="1:13" x14ac:dyDescent="0.4">
      <c r="A2" s="361" t="s">
        <v>628</v>
      </c>
      <c r="B2" s="350" t="s">
        <v>594</v>
      </c>
      <c r="C2" s="350"/>
      <c r="D2" s="336" t="s">
        <v>595</v>
      </c>
      <c r="E2" s="350"/>
      <c r="F2" s="350" t="s">
        <v>596</v>
      </c>
      <c r="G2" s="350"/>
      <c r="H2" s="350" t="s">
        <v>597</v>
      </c>
      <c r="I2" s="350"/>
      <c r="J2" s="350" t="s">
        <v>569</v>
      </c>
      <c r="K2" s="350"/>
      <c r="L2" s="350" t="s">
        <v>598</v>
      </c>
      <c r="M2" s="350"/>
    </row>
    <row r="3" spans="1:13" x14ac:dyDescent="0.4">
      <c r="A3" s="362" t="s">
        <v>629</v>
      </c>
      <c r="B3" s="341">
        <v>167</v>
      </c>
      <c r="C3" s="342">
        <v>0.12092686459087618</v>
      </c>
      <c r="D3" s="341">
        <v>32</v>
      </c>
      <c r="E3" s="342">
        <v>3.3898305084745763E-2</v>
      </c>
      <c r="F3" s="341">
        <v>105</v>
      </c>
      <c r="G3" s="342">
        <v>2.9569135454801464E-2</v>
      </c>
      <c r="H3" s="341">
        <v>128</v>
      </c>
      <c r="I3" s="342">
        <v>3.9060115959719255E-2</v>
      </c>
      <c r="J3" s="341">
        <v>12</v>
      </c>
      <c r="K3" s="342">
        <v>3.007518796992481E-2</v>
      </c>
      <c r="L3" s="355">
        <v>12</v>
      </c>
      <c r="M3" s="342">
        <v>4.7058823529411764E-2</v>
      </c>
    </row>
    <row r="4" spans="1:13" x14ac:dyDescent="0.4">
      <c r="A4" s="363" t="s">
        <v>630</v>
      </c>
      <c r="B4" s="341">
        <v>26</v>
      </c>
      <c r="C4" s="342">
        <v>1.8826937002172341E-2</v>
      </c>
      <c r="D4" s="341">
        <v>6</v>
      </c>
      <c r="E4" s="342">
        <v>6.3559322033898309E-3</v>
      </c>
      <c r="F4" s="341">
        <v>26</v>
      </c>
      <c r="G4" s="342">
        <v>7.3218811602365529E-3</v>
      </c>
      <c r="H4" s="341">
        <v>66</v>
      </c>
      <c r="I4" s="342">
        <v>2.0140372291730241E-2</v>
      </c>
      <c r="J4" s="341">
        <v>5</v>
      </c>
      <c r="K4" s="342">
        <v>1.2531328320802004E-2</v>
      </c>
      <c r="L4" s="355">
        <v>5</v>
      </c>
      <c r="M4" s="342">
        <v>1.9607843137254902E-2</v>
      </c>
    </row>
    <row r="5" spans="1:13" x14ac:dyDescent="0.4">
      <c r="A5" s="362" t="s">
        <v>631</v>
      </c>
      <c r="B5" s="341">
        <v>36</v>
      </c>
      <c r="C5" s="342">
        <v>2.606806661839247E-2</v>
      </c>
      <c r="D5" s="341">
        <v>40</v>
      </c>
      <c r="E5" s="342">
        <v>4.2372881355932202E-2</v>
      </c>
      <c r="F5" s="341">
        <v>130</v>
      </c>
      <c r="G5" s="342">
        <v>3.6609405801182764E-2</v>
      </c>
      <c r="H5" s="341">
        <v>128</v>
      </c>
      <c r="I5" s="342">
        <v>3.9060115959719255E-2</v>
      </c>
      <c r="J5" s="341">
        <v>19</v>
      </c>
      <c r="K5" s="342">
        <v>4.7619047619047616E-2</v>
      </c>
      <c r="L5" s="355">
        <v>28</v>
      </c>
      <c r="M5" s="342">
        <v>0.10980392156862745</v>
      </c>
    </row>
    <row r="6" spans="1:13" x14ac:dyDescent="0.4">
      <c r="A6" s="363" t="s">
        <v>632</v>
      </c>
      <c r="B6" s="341">
        <v>2</v>
      </c>
      <c r="C6" s="342">
        <v>1.448225923244026E-3</v>
      </c>
      <c r="D6" s="341">
        <v>8</v>
      </c>
      <c r="E6" s="342">
        <v>8.4745762711864406E-3</v>
      </c>
      <c r="F6" s="341">
        <v>16</v>
      </c>
      <c r="G6" s="342">
        <v>4.5057730216840324E-3</v>
      </c>
      <c r="H6" s="341">
        <v>4</v>
      </c>
      <c r="I6" s="342">
        <v>1.2206286237412267E-3</v>
      </c>
      <c r="J6" s="341">
        <v>11</v>
      </c>
      <c r="K6" s="342">
        <v>2.7568922305764409E-2</v>
      </c>
      <c r="L6" s="355">
        <v>0</v>
      </c>
      <c r="M6" s="342">
        <v>0</v>
      </c>
    </row>
    <row r="7" spans="1:13" x14ac:dyDescent="0.4">
      <c r="A7" t="s">
        <v>633</v>
      </c>
      <c r="B7" s="341">
        <v>5</v>
      </c>
      <c r="C7" s="342">
        <v>3.6205648081100651E-3</v>
      </c>
      <c r="D7" s="341">
        <v>14</v>
      </c>
      <c r="E7" s="342">
        <v>1.4830508474576272E-2</v>
      </c>
      <c r="F7" s="341">
        <v>53</v>
      </c>
      <c r="G7" s="342">
        <v>1.4925373134328358E-2</v>
      </c>
      <c r="H7" s="341">
        <v>8</v>
      </c>
      <c r="I7" s="342">
        <v>2.4412572474824534E-3</v>
      </c>
      <c r="J7" s="341">
        <v>2</v>
      </c>
      <c r="K7" s="342">
        <v>5.0125313283208017E-3</v>
      </c>
      <c r="L7" s="355">
        <v>1</v>
      </c>
      <c r="M7" s="342">
        <v>3.9215686274509803E-3</v>
      </c>
    </row>
    <row r="8" spans="1:13" x14ac:dyDescent="0.4">
      <c r="A8" s="362" t="s">
        <v>634</v>
      </c>
      <c r="B8" s="341">
        <v>37</v>
      </c>
      <c r="C8" s="342">
        <v>2.6792179580014484E-2</v>
      </c>
      <c r="D8" s="341">
        <v>48</v>
      </c>
      <c r="E8" s="342">
        <v>5.0847457627118647E-2</v>
      </c>
      <c r="F8" s="341">
        <v>115</v>
      </c>
      <c r="G8" s="342">
        <v>3.2385243593353985E-2</v>
      </c>
      <c r="H8" s="341">
        <v>56</v>
      </c>
      <c r="I8" s="342">
        <v>1.7088800732377174E-2</v>
      </c>
      <c r="J8" s="341">
        <v>26</v>
      </c>
      <c r="K8" s="342">
        <v>6.5162907268170422E-2</v>
      </c>
      <c r="L8" s="355">
        <v>10</v>
      </c>
      <c r="M8" s="342">
        <v>3.9215686274509803E-2</v>
      </c>
    </row>
    <row r="9" spans="1:13" x14ac:dyDescent="0.4">
      <c r="A9" s="362" t="s">
        <v>635</v>
      </c>
      <c r="B9" s="341">
        <v>69</v>
      </c>
      <c r="C9" s="342">
        <v>4.9963794351918903E-2</v>
      </c>
      <c r="D9" s="341">
        <v>68</v>
      </c>
      <c r="E9" s="342">
        <v>7.2033898305084748E-2</v>
      </c>
      <c r="F9" s="341">
        <v>228</v>
      </c>
      <c r="G9" s="342">
        <v>6.4207265558997459E-2</v>
      </c>
      <c r="H9" s="341">
        <v>115</v>
      </c>
      <c r="I9" s="342">
        <v>3.5093072932560268E-2</v>
      </c>
      <c r="J9" s="341">
        <v>35</v>
      </c>
      <c r="K9" s="342">
        <v>8.771929824561403E-2</v>
      </c>
      <c r="L9" s="355">
        <v>17</v>
      </c>
      <c r="M9" s="342">
        <v>6.6666666666666666E-2</v>
      </c>
    </row>
    <row r="10" spans="1:13" x14ac:dyDescent="0.4">
      <c r="A10" s="363" t="s">
        <v>636</v>
      </c>
      <c r="B10" s="341">
        <v>14</v>
      </c>
      <c r="C10" s="342">
        <v>1.0137581462708182E-2</v>
      </c>
      <c r="D10" s="341">
        <v>59</v>
      </c>
      <c r="E10" s="342">
        <v>6.25E-2</v>
      </c>
      <c r="F10" s="341">
        <v>87</v>
      </c>
      <c r="G10" s="342">
        <v>2.4500140805406929E-2</v>
      </c>
      <c r="H10" s="341">
        <v>38</v>
      </c>
      <c r="I10" s="342">
        <v>1.1595971925541654E-2</v>
      </c>
      <c r="J10" s="341">
        <v>15</v>
      </c>
      <c r="K10" s="342">
        <v>3.7593984962406013E-2</v>
      </c>
      <c r="L10" s="355">
        <v>12</v>
      </c>
      <c r="M10" s="342">
        <v>4.7058823529411764E-2</v>
      </c>
    </row>
    <row r="11" spans="1:13" x14ac:dyDescent="0.4">
      <c r="A11" t="s">
        <v>637</v>
      </c>
      <c r="B11" s="341">
        <v>72</v>
      </c>
      <c r="C11" s="342">
        <v>5.213613323678494E-2</v>
      </c>
      <c r="D11" s="341">
        <v>21</v>
      </c>
      <c r="E11" s="342">
        <v>2.2245762711864406E-2</v>
      </c>
      <c r="F11" s="341">
        <v>139</v>
      </c>
      <c r="G11" s="342">
        <v>3.9143903125880036E-2</v>
      </c>
      <c r="H11" s="341">
        <v>152</v>
      </c>
      <c r="I11" s="342">
        <v>4.6383887702166615E-2</v>
      </c>
      <c r="J11" s="341">
        <v>10</v>
      </c>
      <c r="K11" s="342">
        <v>2.5062656641604009E-2</v>
      </c>
      <c r="L11" s="355">
        <v>15</v>
      </c>
      <c r="M11" s="342">
        <v>5.8823529411764705E-2</v>
      </c>
    </row>
    <row r="12" spans="1:13" x14ac:dyDescent="0.4">
      <c r="A12" s="362" t="s">
        <v>638</v>
      </c>
      <c r="B12" s="341">
        <v>22</v>
      </c>
      <c r="C12" s="342">
        <v>1.5930485155684286E-2</v>
      </c>
      <c r="D12" s="341">
        <v>16</v>
      </c>
      <c r="E12" s="342">
        <v>1.6949152542372881E-2</v>
      </c>
      <c r="F12" s="341">
        <v>34</v>
      </c>
      <c r="G12" s="342">
        <v>9.5747676710785691E-3</v>
      </c>
      <c r="H12" s="341">
        <v>27</v>
      </c>
      <c r="I12" s="342">
        <v>8.2392432102532803E-3</v>
      </c>
      <c r="J12" s="341">
        <v>13</v>
      </c>
      <c r="K12" s="342">
        <v>3.2581453634085211E-2</v>
      </c>
      <c r="L12" s="355">
        <v>3</v>
      </c>
      <c r="M12" s="342">
        <v>1.1764705882352941E-2</v>
      </c>
    </row>
    <row r="13" spans="1:13" x14ac:dyDescent="0.4">
      <c r="A13" s="363" t="s">
        <v>639</v>
      </c>
      <c r="B13" s="341">
        <v>12</v>
      </c>
      <c r="C13" s="342">
        <v>8.6893555394641567E-3</v>
      </c>
      <c r="D13" s="341">
        <v>7</v>
      </c>
      <c r="E13" s="342">
        <v>7.4152542372881358E-3</v>
      </c>
      <c r="F13" s="341">
        <v>24</v>
      </c>
      <c r="G13" s="342">
        <v>6.7586595325260486E-3</v>
      </c>
      <c r="H13" s="341">
        <v>26</v>
      </c>
      <c r="I13" s="342">
        <v>7.9340860543179736E-3</v>
      </c>
      <c r="J13" s="341">
        <v>7</v>
      </c>
      <c r="K13" s="342">
        <v>1.7543859649122806E-2</v>
      </c>
      <c r="L13" s="355">
        <v>7</v>
      </c>
      <c r="M13" s="342">
        <v>2.7450980392156862E-2</v>
      </c>
    </row>
    <row r="14" spans="1:13" x14ac:dyDescent="0.4">
      <c r="A14" t="s">
        <v>640</v>
      </c>
      <c r="B14" s="341">
        <v>66</v>
      </c>
      <c r="C14" s="342">
        <v>4.7791455467052858E-2</v>
      </c>
      <c r="D14" s="341">
        <v>17</v>
      </c>
      <c r="E14" s="342">
        <v>1.8008474576271187E-2</v>
      </c>
      <c r="F14" s="341">
        <v>104</v>
      </c>
      <c r="G14" s="342">
        <v>2.9287524640946212E-2</v>
      </c>
      <c r="H14" s="341">
        <v>349</v>
      </c>
      <c r="I14" s="342">
        <v>0.10649984742142203</v>
      </c>
      <c r="J14" s="341">
        <v>12</v>
      </c>
      <c r="K14" s="342">
        <v>3.007518796992481E-2</v>
      </c>
      <c r="L14" s="355">
        <v>9</v>
      </c>
      <c r="M14" s="342">
        <v>3.5294117647058823E-2</v>
      </c>
    </row>
    <row r="15" spans="1:13" x14ac:dyDescent="0.4">
      <c r="A15" t="s">
        <v>641</v>
      </c>
      <c r="B15" s="341">
        <v>57</v>
      </c>
      <c r="C15" s="342">
        <v>4.1274438812454746E-2</v>
      </c>
      <c r="D15" s="341">
        <v>21</v>
      </c>
      <c r="E15" s="342">
        <v>2.2245762711864406E-2</v>
      </c>
      <c r="F15" s="341">
        <v>174</v>
      </c>
      <c r="G15" s="342">
        <v>4.9000281610813858E-2</v>
      </c>
      <c r="H15" s="341">
        <v>235</v>
      </c>
      <c r="I15" s="342">
        <v>7.1711931644797069E-2</v>
      </c>
      <c r="J15" s="341">
        <v>3</v>
      </c>
      <c r="K15" s="342">
        <v>7.5187969924812026E-3</v>
      </c>
      <c r="L15" s="355">
        <v>3</v>
      </c>
      <c r="M15" s="342">
        <v>1.1764705882352941E-2</v>
      </c>
    </row>
    <row r="16" spans="1:13" x14ac:dyDescent="0.4">
      <c r="A16" t="s">
        <v>642</v>
      </c>
      <c r="B16" s="341">
        <v>37</v>
      </c>
      <c r="C16" s="342">
        <v>2.6792179580014484E-2</v>
      </c>
      <c r="D16" s="341">
        <v>28</v>
      </c>
      <c r="E16" s="342">
        <v>2.9661016949152543E-2</v>
      </c>
      <c r="F16" s="341">
        <v>129</v>
      </c>
      <c r="G16" s="342">
        <v>3.6327794987327515E-2</v>
      </c>
      <c r="H16" s="341">
        <v>115</v>
      </c>
      <c r="I16" s="342">
        <v>3.5093072932560268E-2</v>
      </c>
      <c r="J16" s="341">
        <v>20</v>
      </c>
      <c r="K16" s="342">
        <v>5.0125313283208017E-2</v>
      </c>
      <c r="L16" s="355">
        <v>4</v>
      </c>
      <c r="M16" s="342">
        <v>1.5686274509803921E-2</v>
      </c>
    </row>
    <row r="17" spans="1:13" x14ac:dyDescent="0.4">
      <c r="A17" t="s">
        <v>643</v>
      </c>
      <c r="B17" s="341">
        <v>76</v>
      </c>
      <c r="C17" s="342">
        <v>5.5032585083272988E-2</v>
      </c>
      <c r="D17" s="341">
        <v>6</v>
      </c>
      <c r="E17" s="342">
        <v>6.3559322033898309E-3</v>
      </c>
      <c r="F17" s="341">
        <v>19</v>
      </c>
      <c r="G17" s="342">
        <v>5.3506054632497888E-3</v>
      </c>
      <c r="H17" s="341">
        <v>265</v>
      </c>
      <c r="I17" s="342">
        <v>8.086664632285627E-2</v>
      </c>
      <c r="J17" s="341">
        <v>3</v>
      </c>
      <c r="K17" s="342">
        <v>7.5187969924812026E-3</v>
      </c>
      <c r="L17" s="355">
        <v>3</v>
      </c>
      <c r="M17" s="342">
        <v>1.1764705882352941E-2</v>
      </c>
    </row>
    <row r="18" spans="1:13" x14ac:dyDescent="0.4">
      <c r="A18" t="s">
        <v>644</v>
      </c>
      <c r="B18" s="341">
        <v>24</v>
      </c>
      <c r="C18" s="342">
        <v>1.7378711078928313E-2</v>
      </c>
      <c r="D18" s="341">
        <v>17</v>
      </c>
      <c r="E18" s="342">
        <v>1.8008474576271187E-2</v>
      </c>
      <c r="F18" s="341">
        <v>39</v>
      </c>
      <c r="G18" s="342">
        <v>1.098282174035483E-2</v>
      </c>
      <c r="H18" s="341">
        <v>187</v>
      </c>
      <c r="I18" s="342">
        <v>5.7064388159902349E-2</v>
      </c>
      <c r="J18" s="341">
        <v>2</v>
      </c>
      <c r="K18" s="342">
        <v>5.0125313283208017E-3</v>
      </c>
      <c r="L18" s="355">
        <v>3</v>
      </c>
      <c r="M18" s="342">
        <v>1.1764705882352941E-2</v>
      </c>
    </row>
    <row r="19" spans="1:13" x14ac:dyDescent="0.4">
      <c r="A19" t="s">
        <v>645</v>
      </c>
      <c r="B19" s="341">
        <v>283</v>
      </c>
      <c r="C19" s="342">
        <v>0.20492396813902969</v>
      </c>
      <c r="D19" s="341">
        <v>151</v>
      </c>
      <c r="E19" s="342">
        <v>0.15995762711864406</v>
      </c>
      <c r="F19" s="341">
        <v>1022</v>
      </c>
      <c r="G19" s="342">
        <v>0.28780625176006758</v>
      </c>
      <c r="H19" s="341">
        <v>480</v>
      </c>
      <c r="I19" s="342">
        <v>0.14647543484894721</v>
      </c>
      <c r="J19" s="341">
        <v>53</v>
      </c>
      <c r="K19" s="342">
        <v>0.13283208020050125</v>
      </c>
      <c r="L19" s="355">
        <v>34</v>
      </c>
      <c r="M19" s="342">
        <v>0.13333333333333333</v>
      </c>
    </row>
    <row r="20" spans="1:13" x14ac:dyDescent="0.4">
      <c r="A20" t="s">
        <v>646</v>
      </c>
      <c r="B20" s="341">
        <v>3</v>
      </c>
      <c r="C20" s="342">
        <v>2.1723388848660392E-3</v>
      </c>
      <c r="D20" s="341">
        <v>12</v>
      </c>
      <c r="E20" s="342">
        <v>1.2711864406779662E-2</v>
      </c>
      <c r="F20" s="341">
        <v>48</v>
      </c>
      <c r="G20" s="342">
        <v>1.3517319065052097E-2</v>
      </c>
      <c r="H20" s="341">
        <v>3</v>
      </c>
      <c r="I20" s="342">
        <v>9.1547146780592004E-4</v>
      </c>
      <c r="J20" s="341">
        <v>4</v>
      </c>
      <c r="K20" s="342">
        <v>1.0025062656641603E-2</v>
      </c>
      <c r="L20" s="355">
        <v>0</v>
      </c>
      <c r="M20" s="342">
        <v>0</v>
      </c>
    </row>
    <row r="21" spans="1:13" x14ac:dyDescent="0.4">
      <c r="A21" t="s">
        <v>647</v>
      </c>
      <c r="B21" s="341">
        <v>314</v>
      </c>
      <c r="C21" s="342">
        <v>0.22737146994931209</v>
      </c>
      <c r="D21" s="341">
        <v>336</v>
      </c>
      <c r="E21" s="342">
        <v>0.3559322033898305</v>
      </c>
      <c r="F21" s="341">
        <v>884</v>
      </c>
      <c r="G21" s="342">
        <v>0.24894395944804282</v>
      </c>
      <c r="H21" s="341">
        <v>634</v>
      </c>
      <c r="I21" s="342">
        <v>0.19346963686298443</v>
      </c>
      <c r="J21" s="341">
        <v>130</v>
      </c>
      <c r="K21" s="342">
        <v>0.32581453634085211</v>
      </c>
      <c r="L21" s="355">
        <v>74</v>
      </c>
      <c r="M21" s="342">
        <v>0.29019607843137257</v>
      </c>
    </row>
    <row r="22" spans="1:13" x14ac:dyDescent="0.4">
      <c r="A22" t="s">
        <v>648</v>
      </c>
      <c r="B22" s="341">
        <v>17</v>
      </c>
      <c r="C22" s="342">
        <v>1.2309920347574221E-2</v>
      </c>
      <c r="D22" s="341">
        <v>9</v>
      </c>
      <c r="E22" s="342">
        <v>9.5338983050847464E-3</v>
      </c>
      <c r="F22" s="341">
        <v>68</v>
      </c>
      <c r="G22" s="342">
        <v>1.9149535342157138E-2</v>
      </c>
      <c r="H22" s="341">
        <v>63</v>
      </c>
      <c r="I22" s="342">
        <v>1.9224900823924321E-2</v>
      </c>
      <c r="J22" s="341">
        <v>6</v>
      </c>
      <c r="K22" s="342">
        <v>1.5037593984962405E-2</v>
      </c>
      <c r="L22" s="355">
        <v>6</v>
      </c>
      <c r="M22" s="342">
        <v>2.3529411764705882E-2</v>
      </c>
    </row>
    <row r="23" spans="1:13" x14ac:dyDescent="0.4">
      <c r="A23" t="s">
        <v>649</v>
      </c>
      <c r="B23" s="341">
        <v>13</v>
      </c>
      <c r="C23" s="342">
        <v>9.4134685010861703E-3</v>
      </c>
      <c r="D23" s="341">
        <v>9</v>
      </c>
      <c r="E23" s="342">
        <v>9.5338983050847464E-3</v>
      </c>
      <c r="F23" s="341">
        <v>33</v>
      </c>
      <c r="G23" s="342">
        <v>9.293156857223317E-3</v>
      </c>
      <c r="H23" s="341">
        <v>53</v>
      </c>
      <c r="I23" s="342">
        <v>1.6173329264571254E-2</v>
      </c>
      <c r="J23" s="341">
        <v>5</v>
      </c>
      <c r="K23" s="342">
        <v>1.2531328320802004E-2</v>
      </c>
      <c r="L23" s="355">
        <v>3</v>
      </c>
      <c r="M23" s="342">
        <v>1.1764705882352941E-2</v>
      </c>
    </row>
    <row r="24" spans="1:13" x14ac:dyDescent="0.4">
      <c r="A24" t="s">
        <v>650</v>
      </c>
      <c r="B24" s="341">
        <v>8</v>
      </c>
      <c r="C24" s="342">
        <v>5.7929036929761039E-3</v>
      </c>
      <c r="D24" s="341">
        <v>14</v>
      </c>
      <c r="E24" s="342">
        <v>1.4830508474576272E-2</v>
      </c>
      <c r="F24" s="341">
        <v>43</v>
      </c>
      <c r="G24" s="342">
        <v>1.2109264995775838E-2</v>
      </c>
      <c r="H24" s="341">
        <v>47</v>
      </c>
      <c r="I24" s="342">
        <v>1.4342386328959414E-2</v>
      </c>
      <c r="J24" s="341">
        <v>2</v>
      </c>
      <c r="K24" s="342">
        <v>5.0125313283208017E-3</v>
      </c>
      <c r="L24" s="355">
        <v>5</v>
      </c>
      <c r="M24" s="342">
        <v>1.9607843137254902E-2</v>
      </c>
    </row>
    <row r="25" spans="1:13" x14ac:dyDescent="0.4">
      <c r="A25" t="s">
        <v>651</v>
      </c>
      <c r="B25" s="341">
        <v>8</v>
      </c>
      <c r="C25" s="342">
        <v>5.7929036929761039E-3</v>
      </c>
      <c r="D25" s="341">
        <v>3</v>
      </c>
      <c r="E25" s="342">
        <v>3.1779661016949155E-3</v>
      </c>
      <c r="F25" s="341">
        <v>20</v>
      </c>
      <c r="G25" s="342">
        <v>5.632216277105041E-3</v>
      </c>
      <c r="H25" s="341">
        <v>61</v>
      </c>
      <c r="I25" s="342">
        <v>1.8614586512053707E-2</v>
      </c>
      <c r="J25" s="341">
        <v>4</v>
      </c>
      <c r="K25" s="342">
        <v>1.0025062656641603E-2</v>
      </c>
      <c r="L25" s="355">
        <v>0</v>
      </c>
      <c r="M25" s="342">
        <v>0</v>
      </c>
    </row>
    <row r="26" spans="1:13" x14ac:dyDescent="0.4">
      <c r="A26" t="s">
        <v>652</v>
      </c>
      <c r="B26" s="341">
        <v>13</v>
      </c>
      <c r="C26" s="342">
        <v>9.4134685010861703E-3</v>
      </c>
      <c r="D26" s="341">
        <v>2</v>
      </c>
      <c r="E26" s="342">
        <v>2.1186440677966102E-3</v>
      </c>
      <c r="F26" s="341">
        <v>11</v>
      </c>
      <c r="G26" s="342">
        <v>3.0977189524077726E-3</v>
      </c>
      <c r="H26" s="341">
        <v>37</v>
      </c>
      <c r="I26" s="342">
        <v>1.1290814769606347E-2</v>
      </c>
      <c r="J26" s="341">
        <v>0</v>
      </c>
      <c r="K26" s="345">
        <v>0</v>
      </c>
      <c r="L26" s="355">
        <v>1</v>
      </c>
      <c r="M26" s="345">
        <v>3.9215686274509803E-3</v>
      </c>
    </row>
    <row r="27" spans="1:13" x14ac:dyDescent="0.4">
      <c r="A27" s="364" t="s">
        <v>653</v>
      </c>
      <c r="B27" s="358">
        <v>1381</v>
      </c>
      <c r="C27" s="358">
        <v>1</v>
      </c>
      <c r="D27" s="358">
        <v>944</v>
      </c>
      <c r="E27" s="358">
        <v>1.0000000000000002</v>
      </c>
      <c r="F27" s="358">
        <v>3551</v>
      </c>
      <c r="G27" s="358">
        <v>0.99999999999999989</v>
      </c>
      <c r="H27" s="358">
        <v>3277</v>
      </c>
      <c r="I27" s="358">
        <v>1</v>
      </c>
      <c r="J27" s="358">
        <v>399</v>
      </c>
      <c r="K27" s="358">
        <v>0.99999999999999989</v>
      </c>
      <c r="L27" s="358">
        <v>255</v>
      </c>
      <c r="M27" s="358">
        <v>1</v>
      </c>
    </row>
    <row r="28" spans="1:13" x14ac:dyDescent="0.4">
      <c r="A28" s="341"/>
      <c r="B28" s="341"/>
    </row>
    <row r="30" spans="1:13" x14ac:dyDescent="0.4">
      <c r="A30" s="341"/>
      <c r="B30" s="34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D668-F267-4278-AA47-38BF5F47BD41}">
  <dimension ref="A1:G27"/>
  <sheetViews>
    <sheetView workbookViewId="0">
      <selection activeCell="J12" sqref="J12"/>
    </sheetView>
  </sheetViews>
  <sheetFormatPr baseColWidth="10" defaultRowHeight="15.5" x14ac:dyDescent="0.4"/>
  <sheetData>
    <row r="1" spans="1:7" x14ac:dyDescent="0.4">
      <c r="A1" s="347" t="s">
        <v>654</v>
      </c>
    </row>
    <row r="2" spans="1:7" x14ac:dyDescent="0.4">
      <c r="A2" s="347" t="s">
        <v>655</v>
      </c>
    </row>
    <row r="3" spans="1:7" x14ac:dyDescent="0.4">
      <c r="A3" s="347" t="s">
        <v>608</v>
      </c>
      <c r="B3" s="333"/>
      <c r="C3" s="333"/>
      <c r="D3" s="333"/>
      <c r="E3" s="333"/>
      <c r="F3" s="333"/>
      <c r="G3" s="333"/>
    </row>
    <row r="4" spans="1:7" x14ac:dyDescent="0.4">
      <c r="A4" s="349" t="s">
        <v>656</v>
      </c>
      <c r="B4" s="350" t="s">
        <v>594</v>
      </c>
      <c r="C4" s="336" t="s">
        <v>595</v>
      </c>
      <c r="D4" s="350" t="s">
        <v>596</v>
      </c>
      <c r="E4" s="350" t="s">
        <v>597</v>
      </c>
      <c r="F4" s="350" t="s">
        <v>569</v>
      </c>
      <c r="G4" s="350" t="s">
        <v>598</v>
      </c>
    </row>
    <row r="5" spans="1:7" x14ac:dyDescent="0.4">
      <c r="A5" s="362" t="s">
        <v>657</v>
      </c>
      <c r="B5" s="351">
        <v>7.3336503145093044</v>
      </c>
      <c r="C5" s="351">
        <v>0.65812319140140552</v>
      </c>
      <c r="D5" s="351">
        <v>-5.7778307219720146E-2</v>
      </c>
      <c r="E5" s="351">
        <v>0.4095080994684287</v>
      </c>
      <c r="F5" s="351">
        <v>2.6730706364573638</v>
      </c>
      <c r="G5" s="352">
        <v>-0.55727554179566541</v>
      </c>
    </row>
    <row r="6" spans="1:7" x14ac:dyDescent="0.4">
      <c r="A6" s="362" t="s">
        <v>658</v>
      </c>
      <c r="B6" s="351">
        <v>-1.0076511694860542</v>
      </c>
      <c r="C6" s="351">
        <v>0.52997106242248859</v>
      </c>
      <c r="D6" s="351">
        <v>-2.0822382025567854</v>
      </c>
      <c r="E6" s="351">
        <v>-9.5542405582076106E-2</v>
      </c>
      <c r="F6" s="351">
        <v>-1.2581621277273456</v>
      </c>
      <c r="G6" s="352">
        <v>-2.7038183694530455</v>
      </c>
    </row>
    <row r="7" spans="1:7" x14ac:dyDescent="0.4">
      <c r="A7" s="362" t="s">
        <v>659</v>
      </c>
      <c r="B7" s="351">
        <v>-0.21234830705879268</v>
      </c>
      <c r="C7" s="351">
        <v>0.20669698222405969</v>
      </c>
      <c r="D7" s="351">
        <v>-0.21501504154229634</v>
      </c>
      <c r="E7" s="351">
        <v>-3.937167501403098E-2</v>
      </c>
      <c r="F7" s="351">
        <v>-1.8449132865608842</v>
      </c>
      <c r="G7" s="352">
        <v>-5.5521155830753361</v>
      </c>
    </row>
    <row r="8" spans="1:7" x14ac:dyDescent="0.4">
      <c r="A8" s="362" t="s">
        <v>660</v>
      </c>
      <c r="B8" s="351">
        <v>0.35782521832442016</v>
      </c>
      <c r="C8" s="351">
        <v>-1.4795369987598173</v>
      </c>
      <c r="D8" s="351">
        <v>-0.4100309331290658</v>
      </c>
      <c r="E8" s="351">
        <v>-0.53109674714801391</v>
      </c>
      <c r="F8" s="351">
        <v>-1.9304113125623426</v>
      </c>
      <c r="G8" s="352">
        <v>2.4561403508771931</v>
      </c>
    </row>
    <row r="9" spans="1:7" x14ac:dyDescent="0.4">
      <c r="A9" s="363" t="s">
        <v>661</v>
      </c>
      <c r="B9" s="351">
        <v>-0.37178402240388048</v>
      </c>
      <c r="C9" s="351">
        <v>0.78658536585365857</v>
      </c>
      <c r="D9" s="351">
        <v>0.71370421601102307</v>
      </c>
      <c r="E9" s="351">
        <v>-5.9039729470002078E-3</v>
      </c>
      <c r="F9" s="351">
        <v>0.74936505142454768</v>
      </c>
      <c r="G9" s="352">
        <v>1.5479876160990711</v>
      </c>
    </row>
    <row r="10" spans="1:7" x14ac:dyDescent="0.4">
      <c r="A10" t="s">
        <v>662</v>
      </c>
      <c r="B10" s="351">
        <v>-0.5823002364272446</v>
      </c>
      <c r="C10" s="351">
        <v>-0.24793303017775942</v>
      </c>
      <c r="D10" s="351">
        <v>-0.46754595223813983</v>
      </c>
      <c r="E10" s="351">
        <v>0.62667471883217918</v>
      </c>
      <c r="F10" s="351">
        <v>0.66638167324666187</v>
      </c>
      <c r="G10" s="352">
        <v>-0.15479876160990683</v>
      </c>
    </row>
    <row r="11" spans="1:7" x14ac:dyDescent="0.4">
      <c r="A11" t="s">
        <v>663</v>
      </c>
      <c r="B11" s="351">
        <v>0.45274508606475139</v>
      </c>
      <c r="C11" s="351">
        <v>-0.11688714344770569</v>
      </c>
      <c r="D11" s="351">
        <v>-1.396480138861373</v>
      </c>
      <c r="E11" s="351">
        <v>0.48898648227302527</v>
      </c>
      <c r="F11" s="351">
        <v>-1.2548092639625821</v>
      </c>
      <c r="G11" s="352">
        <v>-1.9814241486068114</v>
      </c>
    </row>
    <row r="12" spans="1:7" x14ac:dyDescent="0.4">
      <c r="A12" t="s">
        <v>664</v>
      </c>
      <c r="B12" s="351">
        <v>-2.4485487205883638</v>
      </c>
      <c r="C12" s="351">
        <v>0.2453493178999587</v>
      </c>
      <c r="D12" s="351">
        <v>-0.47619684730219153</v>
      </c>
      <c r="E12" s="351">
        <v>1.3267578723788671</v>
      </c>
      <c r="F12" s="351">
        <v>-1.2548092639625821</v>
      </c>
      <c r="G12" s="352">
        <v>0.12383900928792571</v>
      </c>
    </row>
    <row r="13" spans="1:7" x14ac:dyDescent="0.4">
      <c r="A13" t="s">
        <v>665</v>
      </c>
      <c r="B13" s="351">
        <v>3.0827582596861025</v>
      </c>
      <c r="C13" s="351">
        <v>-1.6627738735014468</v>
      </c>
      <c r="D13" s="351">
        <v>3.575511648054075</v>
      </c>
      <c r="E13" s="351">
        <v>0.27302911038034616</v>
      </c>
      <c r="F13" s="351">
        <v>-2.7703036856354943</v>
      </c>
      <c r="G13" s="352">
        <v>9.6491228070175428</v>
      </c>
    </row>
    <row r="14" spans="1:7" x14ac:dyDescent="0.4">
      <c r="A14" t="s">
        <v>666</v>
      </c>
      <c r="B14" s="351">
        <v>-1.7206843303699952</v>
      </c>
      <c r="C14" s="351">
        <v>1.1541959487391507</v>
      </c>
      <c r="D14" s="351">
        <v>4.4593644622627826</v>
      </c>
      <c r="E14" s="351">
        <v>-2.2925079531731951</v>
      </c>
      <c r="F14" s="351">
        <v>-0.19446609835626072</v>
      </c>
      <c r="G14" s="352">
        <v>-3.6119711042311655</v>
      </c>
    </row>
    <row r="15" spans="1:7" x14ac:dyDescent="0.4">
      <c r="A15" s="349" t="s">
        <v>667</v>
      </c>
      <c r="B15" s="353">
        <v>-4.8836620922502458</v>
      </c>
      <c r="C15" s="353">
        <v>-7.3790822653992505E-2</v>
      </c>
      <c r="D15" s="353">
        <v>-3.6432949034783082</v>
      </c>
      <c r="E15" s="353">
        <v>-0.16053352946853039</v>
      </c>
      <c r="F15" s="353">
        <v>6.4190576776389179</v>
      </c>
      <c r="G15" s="353">
        <v>0.78431372549019773</v>
      </c>
    </row>
    <row r="16" spans="1:7" x14ac:dyDescent="0.4">
      <c r="B16" s="357"/>
      <c r="C16" s="333"/>
      <c r="D16" s="333"/>
      <c r="E16" s="333"/>
      <c r="F16" s="333"/>
      <c r="G16" s="333"/>
    </row>
    <row r="17" spans="1:1" x14ac:dyDescent="0.4">
      <c r="A17" s="333"/>
    </row>
    <row r="18" spans="1:1" x14ac:dyDescent="0.4">
      <c r="A18" s="333"/>
    </row>
    <row r="19" spans="1:1" x14ac:dyDescent="0.4">
      <c r="A19" s="333"/>
    </row>
    <row r="20" spans="1:1" x14ac:dyDescent="0.4">
      <c r="A20" s="333"/>
    </row>
    <row r="21" spans="1:1" x14ac:dyDescent="0.4">
      <c r="A21" s="333"/>
    </row>
    <row r="22" spans="1:1" x14ac:dyDescent="0.4">
      <c r="A22" s="333"/>
    </row>
    <row r="23" spans="1:1" x14ac:dyDescent="0.4">
      <c r="A23" s="333"/>
    </row>
    <row r="24" spans="1:1" x14ac:dyDescent="0.4">
      <c r="A24" s="333"/>
    </row>
    <row r="25" spans="1:1" x14ac:dyDescent="0.4">
      <c r="A25" s="333"/>
    </row>
    <row r="26" spans="1:1" x14ac:dyDescent="0.4">
      <c r="A26" s="333"/>
    </row>
    <row r="27" spans="1:1" x14ac:dyDescent="0.4">
      <c r="A27" s="333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8457-431C-42C8-A9B3-A5D9558819EE}">
  <sheetPr>
    <tabColor rgb="FF92D050"/>
  </sheetPr>
  <dimension ref="B1:L15"/>
  <sheetViews>
    <sheetView workbookViewId="0">
      <selection activeCell="I22" sqref="I22"/>
    </sheetView>
  </sheetViews>
  <sheetFormatPr baseColWidth="10" defaultColWidth="8.84375" defaultRowHeight="12.5" x14ac:dyDescent="0.25"/>
  <cols>
    <col min="1" max="1" width="3.3046875" style="48" customWidth="1"/>
    <col min="2" max="2" width="10.3046875" style="48" customWidth="1"/>
    <col min="3" max="10" width="6.765625" style="48" customWidth="1"/>
    <col min="11" max="11" width="8.84375" style="48"/>
    <col min="12" max="12" width="9.3046875" style="48" customWidth="1"/>
    <col min="13" max="16384" width="8.84375" style="48"/>
  </cols>
  <sheetData>
    <row r="1" spans="2:12" x14ac:dyDescent="0.25">
      <c r="I1" s="49"/>
    </row>
    <row r="2" spans="2:12" ht="15.5" x14ac:dyDescent="0.4">
      <c r="B2" s="50" t="s">
        <v>336</v>
      </c>
      <c r="C2" s="293"/>
      <c r="D2" s="52"/>
      <c r="E2" s="52"/>
      <c r="F2" s="52"/>
      <c r="G2" s="52"/>
      <c r="H2" s="52"/>
      <c r="I2" s="52"/>
    </row>
    <row r="3" spans="2:12" ht="15.5" x14ac:dyDescent="0.4">
      <c r="B3" s="294" t="s">
        <v>337</v>
      </c>
      <c r="C3" s="293"/>
      <c r="D3" s="52"/>
      <c r="E3" s="52"/>
      <c r="F3" s="52"/>
      <c r="G3" s="52"/>
      <c r="H3" s="52"/>
      <c r="I3" s="52"/>
    </row>
    <row r="4" spans="2:12" ht="15.5" x14ac:dyDescent="0.4">
      <c r="B4" s="52"/>
      <c r="C4" s="52"/>
      <c r="D4" s="52"/>
      <c r="E4" s="52"/>
      <c r="F4" s="52"/>
      <c r="G4" s="52"/>
      <c r="H4" s="52"/>
      <c r="I4" s="52"/>
      <c r="L4" s="54"/>
    </row>
    <row r="5" spans="2:12" ht="14.5" x14ac:dyDescent="0.4">
      <c r="B5" s="55"/>
      <c r="C5" s="56">
        <v>2016</v>
      </c>
      <c r="D5" s="56">
        <v>2017</v>
      </c>
      <c r="E5" s="56">
        <v>2018</v>
      </c>
      <c r="F5" s="56">
        <v>2019</v>
      </c>
      <c r="G5" s="56">
        <v>2020</v>
      </c>
      <c r="H5" s="56">
        <v>2021</v>
      </c>
      <c r="I5" s="56">
        <v>2022</v>
      </c>
      <c r="J5" s="56">
        <v>2023</v>
      </c>
    </row>
    <row r="6" spans="2:12" ht="14.5" x14ac:dyDescent="0.4">
      <c r="B6" s="52" t="s">
        <v>338</v>
      </c>
      <c r="C6" s="57">
        <v>178.73153941993701</v>
      </c>
      <c r="D6" s="57">
        <v>168.378819819943</v>
      </c>
      <c r="E6" s="57">
        <v>238.64403930993399</v>
      </c>
      <c r="F6" s="57">
        <v>302.44490054992502</v>
      </c>
      <c r="G6" s="57">
        <v>390.77617644992301</v>
      </c>
      <c r="H6" s="57">
        <v>197.08948466995901</v>
      </c>
      <c r="I6" s="58">
        <v>482.6</v>
      </c>
      <c r="J6" s="58">
        <v>431.45806449992102</v>
      </c>
    </row>
    <row r="7" spans="2:12" ht="14.5" x14ac:dyDescent="0.4">
      <c r="B7" s="52" t="s">
        <v>339</v>
      </c>
      <c r="C7" s="59">
        <v>2.0560447800316399E-2</v>
      </c>
      <c r="D7" s="59">
        <v>1.9589899929769599E-2</v>
      </c>
      <c r="E7" s="59">
        <v>2.5250362353974501E-2</v>
      </c>
      <c r="F7" s="59">
        <v>2.8733900549207301E-2</v>
      </c>
      <c r="G7" s="59">
        <v>3.44903962210572E-2</v>
      </c>
      <c r="H7" s="59">
        <v>3.2300000000000002E-2</v>
      </c>
      <c r="I7" s="59">
        <v>3.0050000311334445E-2</v>
      </c>
      <c r="J7" s="59">
        <f>J6/9928.7</f>
        <v>4.3455645200270024E-2</v>
      </c>
    </row>
    <row r="8" spans="2:12" ht="14.5" x14ac:dyDescent="0.4">
      <c r="B8" s="52"/>
      <c r="C8" s="52"/>
      <c r="D8" s="52"/>
      <c r="E8" s="52"/>
      <c r="F8" s="52"/>
      <c r="G8" s="52"/>
      <c r="H8" s="52"/>
      <c r="I8" s="60"/>
    </row>
    <row r="9" spans="2:12" ht="14.5" x14ac:dyDescent="0.4">
      <c r="B9" s="61" t="s">
        <v>340</v>
      </c>
      <c r="C9" s="61"/>
      <c r="D9" s="52"/>
      <c r="E9" s="52"/>
      <c r="F9" s="52"/>
      <c r="G9" s="52"/>
      <c r="H9" s="52"/>
      <c r="I9" s="52"/>
    </row>
    <row r="10" spans="2:12" ht="14.5" x14ac:dyDescent="0.4">
      <c r="B10" s="61" t="s">
        <v>341</v>
      </c>
      <c r="C10" s="52"/>
      <c r="D10" s="52"/>
      <c r="E10" s="52"/>
      <c r="F10" s="52"/>
      <c r="G10" s="52"/>
      <c r="H10" s="52"/>
      <c r="I10" s="52"/>
    </row>
    <row r="11" spans="2:12" ht="14.5" x14ac:dyDescent="0.4">
      <c r="B11" s="61" t="s">
        <v>342</v>
      </c>
      <c r="C11" s="52"/>
      <c r="D11" s="52"/>
      <c r="E11" s="52"/>
      <c r="F11" s="52"/>
      <c r="G11" s="52"/>
      <c r="H11" s="52"/>
      <c r="I11" s="52"/>
    </row>
    <row r="12" spans="2:12" ht="14.5" x14ac:dyDescent="0.4">
      <c r="B12" s="61" t="s">
        <v>343</v>
      </c>
      <c r="C12" s="52"/>
      <c r="D12" s="52"/>
      <c r="E12" s="52"/>
      <c r="F12" s="52"/>
      <c r="G12" s="52"/>
      <c r="H12" s="52"/>
      <c r="I12" s="52"/>
    </row>
    <row r="13" spans="2:12" ht="14.5" x14ac:dyDescent="0.4">
      <c r="B13" s="61" t="s">
        <v>344</v>
      </c>
      <c r="C13" s="52"/>
      <c r="D13" s="52"/>
      <c r="E13" s="52"/>
      <c r="F13" s="52"/>
      <c r="G13" s="52"/>
      <c r="H13" s="52"/>
      <c r="I13" s="52"/>
    </row>
    <row r="14" spans="2:12" ht="14.5" x14ac:dyDescent="0.4">
      <c r="H14" s="52"/>
      <c r="I14" s="52"/>
    </row>
    <row r="15" spans="2:12" ht="14.5" x14ac:dyDescent="0.4">
      <c r="H15" s="52"/>
      <c r="I15" s="52"/>
    </row>
  </sheetData>
  <pageMargins left="0.7" right="0.7" top="0.75" bottom="0.75" header="0.3" footer="0.3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F5E73-89D8-497F-BE0E-578215FF097D}">
  <sheetPr>
    <tabColor rgb="FF92D050"/>
  </sheetPr>
  <dimension ref="B1:J11"/>
  <sheetViews>
    <sheetView workbookViewId="0">
      <selection activeCell="M20" sqref="M20"/>
    </sheetView>
  </sheetViews>
  <sheetFormatPr baseColWidth="10" defaultColWidth="9" defaultRowHeight="12.5" x14ac:dyDescent="0.25"/>
  <cols>
    <col min="1" max="1" width="2.07421875" style="66" customWidth="1"/>
    <col min="2" max="2" width="16.23046875" style="66" customWidth="1"/>
    <col min="3" max="10" width="6.765625" style="66" customWidth="1"/>
    <col min="11" max="16384" width="9" style="66"/>
  </cols>
  <sheetData>
    <row r="1" spans="2:10" s="62" customFormat="1" x14ac:dyDescent="0.25">
      <c r="E1" s="49"/>
    </row>
    <row r="2" spans="2:10" s="62" customFormat="1" ht="15.5" x14ac:dyDescent="0.25">
      <c r="B2" s="63" t="s">
        <v>345</v>
      </c>
      <c r="C2" s="64"/>
      <c r="D2" s="64"/>
      <c r="E2" s="64"/>
      <c r="F2" s="64"/>
      <c r="G2" s="64"/>
      <c r="H2" s="64"/>
      <c r="I2" s="64"/>
      <c r="J2" s="64"/>
    </row>
    <row r="3" spans="2:10" s="62" customFormat="1" ht="14.5" x14ac:dyDescent="0.25">
      <c r="B3" s="53" t="s">
        <v>337</v>
      </c>
      <c r="C3" s="65"/>
      <c r="D3" s="65"/>
      <c r="E3" s="65"/>
      <c r="F3" s="65"/>
      <c r="G3" s="65"/>
      <c r="H3" s="65"/>
      <c r="I3" s="65"/>
      <c r="J3" s="65"/>
    </row>
    <row r="4" spans="2:10" s="62" customFormat="1" ht="11.5" x14ac:dyDescent="0.25"/>
    <row r="5" spans="2:10" ht="14.5" x14ac:dyDescent="0.4">
      <c r="B5" s="55"/>
      <c r="C5" s="56">
        <v>2016</v>
      </c>
      <c r="D5" s="56">
        <v>2017</v>
      </c>
      <c r="E5" s="56">
        <v>2018</v>
      </c>
      <c r="F5" s="56">
        <v>2019</v>
      </c>
      <c r="G5" s="56">
        <v>2020</v>
      </c>
      <c r="H5" s="56">
        <v>2021</v>
      </c>
      <c r="I5" s="56">
        <v>2022</v>
      </c>
      <c r="J5" s="56">
        <v>2023</v>
      </c>
    </row>
    <row r="6" spans="2:10" ht="14.5" x14ac:dyDescent="0.4">
      <c r="B6" s="52" t="s">
        <v>346</v>
      </c>
      <c r="C6" s="67">
        <v>0.17083051991897399</v>
      </c>
      <c r="D6" s="67">
        <v>0.14916810097533001</v>
      </c>
      <c r="E6" s="67">
        <v>0.176503340757238</v>
      </c>
      <c r="F6" s="67">
        <v>0.16383380547686499</v>
      </c>
      <c r="G6" s="67">
        <v>0.13788546255506601</v>
      </c>
      <c r="H6" s="67">
        <v>0.21</v>
      </c>
      <c r="I6" s="67">
        <v>0.23599999999999999</v>
      </c>
      <c r="J6" s="67">
        <v>0.24</v>
      </c>
    </row>
    <row r="7" spans="2:10" ht="14.5" x14ac:dyDescent="0.4">
      <c r="B7" s="68" t="s">
        <v>347</v>
      </c>
      <c r="C7" s="67">
        <v>0.12558630998402101</v>
      </c>
      <c r="D7" s="67">
        <v>0.111452673720332</v>
      </c>
      <c r="E7" s="67">
        <v>0.129630533456977</v>
      </c>
      <c r="F7" s="67">
        <v>0.126588267099216</v>
      </c>
      <c r="G7" s="67">
        <v>0.103853166403306</v>
      </c>
      <c r="H7" s="67">
        <v>0.15</v>
      </c>
      <c r="I7" s="67">
        <v>0.18104076897580379</v>
      </c>
      <c r="J7" s="67">
        <v>0.18812026758803205</v>
      </c>
    </row>
    <row r="8" spans="2:10" ht="13" x14ac:dyDescent="0.3">
      <c r="H8" s="69"/>
      <c r="J8" s="70"/>
    </row>
    <row r="9" spans="2:10" x14ac:dyDescent="0.25">
      <c r="B9" s="71" t="s">
        <v>340</v>
      </c>
      <c r="H9" s="69"/>
    </row>
    <row r="10" spans="2:10" x14ac:dyDescent="0.25">
      <c r="B10" s="71" t="s">
        <v>341</v>
      </c>
      <c r="H10" s="69"/>
    </row>
    <row r="11" spans="2:10" x14ac:dyDescent="0.25">
      <c r="B11" s="71" t="s">
        <v>348</v>
      </c>
    </row>
  </sheetData>
  <pageMargins left="0.7" right="0.7" top="0.75" bottom="0.75" header="0.3" footer="0.3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3B5D-D625-4AD7-9CCD-0258B129D663}">
  <sheetPr>
    <tabColor rgb="FF92D050"/>
  </sheetPr>
  <dimension ref="B1:L28"/>
  <sheetViews>
    <sheetView workbookViewId="0">
      <selection activeCell="M20" sqref="M20"/>
    </sheetView>
  </sheetViews>
  <sheetFormatPr baseColWidth="10" defaultColWidth="8.84375" defaultRowHeight="12.5" x14ac:dyDescent="0.25"/>
  <cols>
    <col min="1" max="1" width="2.84375" style="122" customWidth="1"/>
    <col min="2" max="2" width="45.3046875" style="122" customWidth="1"/>
    <col min="3" max="3" width="12.23046875" style="121" customWidth="1"/>
    <col min="4" max="4" width="8" style="122" customWidth="1"/>
    <col min="5" max="5" width="9" style="122" customWidth="1"/>
    <col min="6" max="6" width="9.07421875" style="122" customWidth="1"/>
    <col min="7" max="7" width="10.07421875" style="122" customWidth="1"/>
    <col min="8" max="16384" width="8.84375" style="122"/>
  </cols>
  <sheetData>
    <row r="1" spans="2:9" s="75" customFormat="1" ht="17" x14ac:dyDescent="0.3">
      <c r="B1" s="51" t="s">
        <v>349</v>
      </c>
      <c r="C1" s="72"/>
      <c r="D1" s="49"/>
      <c r="E1" s="73"/>
      <c r="F1" s="74"/>
      <c r="G1" s="74"/>
      <c r="I1" s="324"/>
    </row>
    <row r="2" spans="2:9" s="75" customFormat="1" ht="14.5" x14ac:dyDescent="0.3">
      <c r="B2" s="53" t="s">
        <v>337</v>
      </c>
      <c r="C2" s="76"/>
      <c r="D2" s="77"/>
      <c r="E2" s="76"/>
      <c r="F2" s="74"/>
      <c r="G2" s="74"/>
    </row>
    <row r="3" spans="2:9" s="75" customFormat="1" ht="116" x14ac:dyDescent="0.4">
      <c r="B3" s="78" t="s">
        <v>350</v>
      </c>
      <c r="C3" s="79" t="s">
        <v>351</v>
      </c>
      <c r="D3" s="79" t="s">
        <v>352</v>
      </c>
      <c r="E3" s="80" t="s">
        <v>353</v>
      </c>
      <c r="F3" s="79" t="s">
        <v>354</v>
      </c>
      <c r="G3" s="81" t="s">
        <v>355</v>
      </c>
    </row>
    <row r="4" spans="2:9" s="75" customFormat="1" ht="14.5" x14ac:dyDescent="0.4">
      <c r="B4" s="82" t="s">
        <v>356</v>
      </c>
      <c r="C4" s="83">
        <v>257.15961027996201</v>
      </c>
      <c r="D4" s="84">
        <v>2.8680034502540301E-2</v>
      </c>
      <c r="E4" s="85">
        <v>357</v>
      </c>
      <c r="F4" s="86">
        <v>0.201353637901861</v>
      </c>
      <c r="G4" s="87">
        <v>3.8807750171814801</v>
      </c>
    </row>
    <row r="5" spans="2:9" s="75" customFormat="1" ht="14.5" x14ac:dyDescent="0.4">
      <c r="B5" s="88" t="s">
        <v>357</v>
      </c>
      <c r="C5" s="89">
        <v>149.788770249984</v>
      </c>
      <c r="D5" s="90">
        <v>2.5388275907542401E-2</v>
      </c>
      <c r="E5" s="91">
        <v>85</v>
      </c>
      <c r="F5" s="92">
        <v>0.13980263157894701</v>
      </c>
      <c r="G5" s="93">
        <v>-1.5321513631938799</v>
      </c>
    </row>
    <row r="6" spans="2:9" s="75" customFormat="1" ht="14.5" x14ac:dyDescent="0.4">
      <c r="B6" s="88" t="s">
        <v>358</v>
      </c>
      <c r="C6" s="89">
        <v>69.484428459998</v>
      </c>
      <c r="D6" s="90">
        <v>3.2216275271545997E-2</v>
      </c>
      <c r="E6" s="91">
        <v>216</v>
      </c>
      <c r="F6" s="92">
        <v>0.198895027624309</v>
      </c>
      <c r="G6" s="93">
        <v>3.3301266175625699</v>
      </c>
    </row>
    <row r="7" spans="2:9" s="75" customFormat="1" ht="14.5" x14ac:dyDescent="0.4">
      <c r="B7" s="88" t="s">
        <v>359</v>
      </c>
      <c r="C7" s="89">
        <v>37.886411569980197</v>
      </c>
      <c r="D7" s="90">
        <v>4.1643829926989E-2</v>
      </c>
      <c r="E7" s="91">
        <v>56</v>
      </c>
      <c r="F7" s="92">
        <v>0.708860759493671</v>
      </c>
      <c r="G7" s="93">
        <v>10.9704641350211</v>
      </c>
    </row>
    <row r="8" spans="2:9" s="75" customFormat="1" ht="14.5" x14ac:dyDescent="0.4">
      <c r="B8" s="82" t="s">
        <v>360</v>
      </c>
      <c r="C8" s="83">
        <v>866.42685237980095</v>
      </c>
      <c r="D8" s="84">
        <v>3.8300789345073201E-2</v>
      </c>
      <c r="E8" s="94">
        <v>735</v>
      </c>
      <c r="F8" s="86">
        <v>0.28857479387514701</v>
      </c>
      <c r="G8" s="87">
        <v>6.3294793875147199</v>
      </c>
    </row>
    <row r="9" spans="2:9" s="75" customFormat="1" ht="14.5" x14ac:dyDescent="0.4">
      <c r="B9" s="88" t="s">
        <v>361</v>
      </c>
      <c r="C9" s="89">
        <v>223.16275214997401</v>
      </c>
      <c r="D9" s="90">
        <v>5.9801060637736402E-2</v>
      </c>
      <c r="E9" s="95">
        <v>100</v>
      </c>
      <c r="F9" s="92">
        <v>0.352112676056338</v>
      </c>
      <c r="G9" s="93">
        <v>11.331405468755399</v>
      </c>
    </row>
    <row r="10" spans="2:9" s="75" customFormat="1" ht="14.5" x14ac:dyDescent="0.4">
      <c r="B10" s="88" t="s">
        <v>362</v>
      </c>
      <c r="C10" s="89">
        <v>18.8946911799943</v>
      </c>
      <c r="D10" s="90">
        <v>2.6281145841573601E-2</v>
      </c>
      <c r="E10" s="95">
        <v>37</v>
      </c>
      <c r="F10" s="92">
        <v>0.19576719576719601</v>
      </c>
      <c r="G10" s="93">
        <v>4.0414715349441197</v>
      </c>
    </row>
    <row r="11" spans="2:9" s="75" customFormat="1" ht="14.5" x14ac:dyDescent="0.4">
      <c r="B11" s="88" t="s">
        <v>363</v>
      </c>
      <c r="C11" s="89">
        <v>14.160555249994401</v>
      </c>
      <c r="D11" s="90">
        <v>2.3581169359009901E-2</v>
      </c>
      <c r="E11" s="95">
        <v>26</v>
      </c>
      <c r="F11" s="92">
        <v>0.185714285714286</v>
      </c>
      <c r="G11" s="93">
        <v>4.66349517279978</v>
      </c>
    </row>
    <row r="12" spans="2:9" s="75" customFormat="1" ht="14.5" x14ac:dyDescent="0.4">
      <c r="B12" s="88" t="s">
        <v>364</v>
      </c>
      <c r="C12" s="89">
        <v>150.23464858996201</v>
      </c>
      <c r="D12" s="90">
        <v>2.2596487992124902E-2</v>
      </c>
      <c r="E12" s="95">
        <v>142</v>
      </c>
      <c r="F12" s="92">
        <v>0.25448028673835099</v>
      </c>
      <c r="G12" s="93">
        <v>3.5941721109122602</v>
      </c>
    </row>
    <row r="13" spans="2:9" s="75" customFormat="1" ht="14.5" x14ac:dyDescent="0.4">
      <c r="B13" s="88" t="s">
        <v>365</v>
      </c>
      <c r="C13" s="89">
        <v>317.63266117992299</v>
      </c>
      <c r="D13" s="90">
        <v>4.3471834631316097E-2</v>
      </c>
      <c r="E13" s="95">
        <v>276</v>
      </c>
      <c r="F13" s="92">
        <v>0.30666666666666698</v>
      </c>
      <c r="G13" s="93">
        <v>6.4650243309002402</v>
      </c>
    </row>
    <row r="14" spans="2:9" s="75" customFormat="1" ht="14.5" x14ac:dyDescent="0.4">
      <c r="B14" s="88" t="s">
        <v>366</v>
      </c>
      <c r="C14" s="89">
        <v>142.34154402995401</v>
      </c>
      <c r="D14" s="90">
        <v>3.9372750904831402E-2</v>
      </c>
      <c r="E14" s="95">
        <v>154</v>
      </c>
      <c r="F14" s="92">
        <v>0.32352941176470601</v>
      </c>
      <c r="G14" s="93">
        <v>4.2377814823635296</v>
      </c>
    </row>
    <row r="15" spans="2:9" s="75" customFormat="1" ht="14.5" x14ac:dyDescent="0.4">
      <c r="B15" s="82" t="s">
        <v>367</v>
      </c>
      <c r="C15" s="83">
        <v>67.590561389993198</v>
      </c>
      <c r="D15" s="84">
        <v>1.7629262996115402E-2</v>
      </c>
      <c r="E15" s="94">
        <v>53</v>
      </c>
      <c r="F15" s="86">
        <v>0.109958506224066</v>
      </c>
      <c r="G15" s="87">
        <v>-0.88392036995977297</v>
      </c>
    </row>
    <row r="16" spans="2:9" s="75" customFormat="1" ht="14.5" x14ac:dyDescent="0.4">
      <c r="B16" s="96" t="s">
        <v>368</v>
      </c>
      <c r="C16" s="89">
        <v>50.832031359994197</v>
      </c>
      <c r="D16" s="90">
        <v>2.0255074599481698E-2</v>
      </c>
      <c r="E16" s="95">
        <v>36</v>
      </c>
      <c r="F16" s="92">
        <v>0.09</v>
      </c>
      <c r="G16" s="93">
        <v>-1.3642062033934901</v>
      </c>
    </row>
    <row r="17" spans="2:12" s="75" customFormat="1" ht="14.5" x14ac:dyDescent="0.4">
      <c r="B17" s="88" t="s">
        <v>369</v>
      </c>
      <c r="C17" s="89">
        <v>16.7585300299991</v>
      </c>
      <c r="D17" s="90">
        <v>4.4942559819213898E-2</v>
      </c>
      <c r="E17" s="95">
        <v>17</v>
      </c>
      <c r="F17" s="92">
        <v>0.207317073170732</v>
      </c>
      <c r="G17" s="93">
        <v>-1.5549538262574001</v>
      </c>
    </row>
    <row r="18" spans="2:12" s="75" customFormat="1" ht="14.5" x14ac:dyDescent="0.4">
      <c r="B18" s="88" t="s">
        <v>370</v>
      </c>
      <c r="C18" s="97"/>
      <c r="D18" s="98"/>
      <c r="E18" s="99"/>
      <c r="F18" s="100"/>
      <c r="G18" s="101"/>
    </row>
    <row r="19" spans="2:12" s="75" customFormat="1" ht="14.5" x14ac:dyDescent="0.4">
      <c r="B19" s="82" t="s">
        <v>371</v>
      </c>
      <c r="C19" s="102">
        <v>10.705136079994</v>
      </c>
      <c r="D19" s="84">
        <v>9.4981687885687203E-3</v>
      </c>
      <c r="E19" s="94">
        <v>40</v>
      </c>
      <c r="F19" s="86">
        <v>0.26143790849673199</v>
      </c>
      <c r="G19" s="87">
        <v>2.94497644018843E-2</v>
      </c>
    </row>
    <row r="20" spans="2:12" s="75" customFormat="1" ht="14.5" x14ac:dyDescent="0.4">
      <c r="B20" s="103" t="s">
        <v>372</v>
      </c>
      <c r="C20" s="104">
        <v>6.8745342199965602</v>
      </c>
      <c r="D20" s="105">
        <v>7.1570842254294002E-3</v>
      </c>
      <c r="E20" s="106">
        <v>23</v>
      </c>
      <c r="F20" s="107">
        <v>0.18548387096774199</v>
      </c>
      <c r="G20" s="108">
        <v>-6.1707140268213099</v>
      </c>
    </row>
    <row r="21" spans="2:12" s="75" customFormat="1" ht="14.5" x14ac:dyDescent="0.4">
      <c r="B21" s="88" t="s">
        <v>373</v>
      </c>
      <c r="C21" s="89">
        <v>3.8306018599974001</v>
      </c>
      <c r="D21" s="90">
        <v>2.29994276925495E-2</v>
      </c>
      <c r="E21" s="95">
        <v>17</v>
      </c>
      <c r="F21" s="92">
        <v>0.58620689655172398</v>
      </c>
      <c r="G21" s="109">
        <v>19.133510167992899</v>
      </c>
    </row>
    <row r="22" spans="2:12" s="75" customFormat="1" ht="15" thickBot="1" x14ac:dyDescent="0.45">
      <c r="B22" s="110" t="s">
        <v>374</v>
      </c>
      <c r="C22" s="111">
        <v>1201.88216012975</v>
      </c>
      <c r="D22" s="112">
        <v>3.2883935100493797E-2</v>
      </c>
      <c r="E22" s="113">
        <v>1185</v>
      </c>
      <c r="F22" s="114">
        <v>0.23915237134207901</v>
      </c>
      <c r="G22" s="115">
        <v>6.6141491425193202</v>
      </c>
    </row>
    <row r="23" spans="2:12" s="75" customFormat="1" ht="11.5" x14ac:dyDescent="0.25">
      <c r="C23" s="116"/>
      <c r="D23" s="117"/>
      <c r="E23" s="117"/>
    </row>
    <row r="24" spans="2:12" s="75" customFormat="1" ht="11.5" x14ac:dyDescent="0.25">
      <c r="B24" s="118" t="s">
        <v>375</v>
      </c>
      <c r="C24" s="116"/>
      <c r="D24" s="117"/>
      <c r="E24" s="117"/>
    </row>
    <row r="25" spans="2:12" s="75" customFormat="1" ht="11.5" x14ac:dyDescent="0.25">
      <c r="B25" s="118" t="s">
        <v>376</v>
      </c>
      <c r="C25" s="119"/>
    </row>
    <row r="26" spans="2:12" ht="14.5" x14ac:dyDescent="0.4">
      <c r="B26" s="120"/>
      <c r="C26" s="325"/>
      <c r="I26" s="75"/>
      <c r="J26" s="75"/>
      <c r="K26" s="75"/>
      <c r="L26" s="75"/>
    </row>
    <row r="27" spans="2:12" x14ac:dyDescent="0.25">
      <c r="C27" s="326"/>
    </row>
    <row r="28" spans="2:12" x14ac:dyDescent="0.25">
      <c r="C28" s="326"/>
    </row>
  </sheetData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F2D9-59E5-4858-A76C-96AE5A03F775}">
  <dimension ref="A1"/>
  <sheetViews>
    <sheetView workbookViewId="0"/>
  </sheetViews>
  <sheetFormatPr baseColWidth="10" defaultRowHeight="15.5" x14ac:dyDescent="0.4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98C7-EBC5-40B2-92C5-FD680446663B}">
  <sheetPr>
    <tabColor rgb="FF92D050"/>
  </sheetPr>
  <dimension ref="B1:I15"/>
  <sheetViews>
    <sheetView topLeftCell="B1" workbookViewId="0">
      <selection activeCell="C30" sqref="C30"/>
    </sheetView>
  </sheetViews>
  <sheetFormatPr baseColWidth="10" defaultColWidth="8.84375" defaultRowHeight="12.5" x14ac:dyDescent="0.25"/>
  <cols>
    <col min="1" max="1" width="5.3046875" style="30" customWidth="1"/>
    <col min="2" max="2" width="12.69140625" style="30" customWidth="1"/>
    <col min="3" max="3" width="7.53515625" style="30" customWidth="1"/>
    <col min="4" max="4" width="5.07421875" style="30" bestFit="1" customWidth="1"/>
    <col min="5" max="5" width="6.07421875" style="30" customWidth="1"/>
    <col min="6" max="16384" width="8.84375" style="30"/>
  </cols>
  <sheetData>
    <row r="1" spans="2:9" ht="14.5" x14ac:dyDescent="0.4">
      <c r="B1" s="53" t="s">
        <v>337</v>
      </c>
      <c r="C1" s="123"/>
      <c r="D1" s="123"/>
      <c r="F1" s="124"/>
      <c r="I1" s="49"/>
    </row>
    <row r="2" spans="2:9" ht="14.5" x14ac:dyDescent="0.4">
      <c r="B2" s="125"/>
      <c r="C2" s="123"/>
      <c r="D2" s="123"/>
    </row>
    <row r="3" spans="2:9" ht="14.5" x14ac:dyDescent="0.4">
      <c r="B3" s="123"/>
      <c r="C3" s="123"/>
      <c r="D3" s="123"/>
    </row>
    <row r="4" spans="2:9" ht="15.5" x14ac:dyDescent="0.4">
      <c r="B4" s="123"/>
      <c r="C4" s="123"/>
      <c r="D4" s="123"/>
      <c r="F4" s="50" t="s">
        <v>377</v>
      </c>
    </row>
    <row r="5" spans="2:9" ht="14.5" x14ac:dyDescent="0.4">
      <c r="B5" s="123"/>
      <c r="C5" s="123"/>
      <c r="D5" s="123"/>
    </row>
    <row r="6" spans="2:9" ht="14.5" x14ac:dyDescent="0.4">
      <c r="B6" s="126" t="s">
        <v>378</v>
      </c>
      <c r="C6" s="127"/>
      <c r="D6" s="127"/>
    </row>
    <row r="7" spans="2:9" ht="14.5" x14ac:dyDescent="0.4">
      <c r="B7" s="123" t="s">
        <v>160</v>
      </c>
      <c r="C7" s="128">
        <v>2860</v>
      </c>
      <c r="D7" s="129">
        <f>C7/C$14</f>
        <v>0.38800705467372132</v>
      </c>
    </row>
    <row r="8" spans="2:9" ht="14.5" x14ac:dyDescent="0.4">
      <c r="B8" s="123" t="s">
        <v>159</v>
      </c>
      <c r="C8" s="128">
        <v>1968</v>
      </c>
      <c r="D8" s="129">
        <f t="shared" ref="D8:D14" si="0">C8/C$14</f>
        <v>0.26699226699226697</v>
      </c>
    </row>
    <row r="9" spans="2:9" ht="14.5" x14ac:dyDescent="0.4">
      <c r="B9" s="123" t="s">
        <v>161</v>
      </c>
      <c r="C9" s="128">
        <v>1810</v>
      </c>
      <c r="D9" s="129">
        <f t="shared" si="0"/>
        <v>0.24555691222357889</v>
      </c>
    </row>
    <row r="10" spans="2:9" ht="14.5" x14ac:dyDescent="0.4">
      <c r="B10" s="123" t="s">
        <v>162</v>
      </c>
      <c r="C10" s="128">
        <v>232</v>
      </c>
      <c r="D10" s="129">
        <f t="shared" si="0"/>
        <v>3.1474698141364811E-2</v>
      </c>
    </row>
    <row r="11" spans="2:9" ht="14.5" x14ac:dyDescent="0.4">
      <c r="B11" s="123" t="s">
        <v>163</v>
      </c>
      <c r="C11" s="128">
        <v>259</v>
      </c>
      <c r="D11" s="129">
        <f t="shared" si="0"/>
        <v>3.5137701804368468E-2</v>
      </c>
    </row>
    <row r="12" spans="2:9" ht="14.5" x14ac:dyDescent="0.4">
      <c r="B12" s="123" t="s">
        <v>379</v>
      </c>
      <c r="C12" s="128">
        <v>29</v>
      </c>
      <c r="D12" s="129">
        <f t="shared" si="0"/>
        <v>3.9343372676706014E-3</v>
      </c>
    </row>
    <row r="13" spans="2:9" ht="14.5" x14ac:dyDescent="0.4">
      <c r="B13" s="123" t="s">
        <v>165</v>
      </c>
      <c r="C13" s="128">
        <v>213</v>
      </c>
      <c r="D13" s="129">
        <f t="shared" si="0"/>
        <v>2.8897028897028897E-2</v>
      </c>
    </row>
    <row r="14" spans="2:9" ht="14.5" x14ac:dyDescent="0.4">
      <c r="B14" s="126" t="s">
        <v>136</v>
      </c>
      <c r="C14" s="130">
        <f>SUM(C7:C13)</f>
        <v>7371</v>
      </c>
      <c r="D14" s="131">
        <f t="shared" si="0"/>
        <v>1</v>
      </c>
    </row>
    <row r="15" spans="2:9" ht="14.5" x14ac:dyDescent="0.4">
      <c r="B15" s="123" t="s">
        <v>380</v>
      </c>
      <c r="C15" s="132">
        <v>1</v>
      </c>
      <c r="D15" s="123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52D1-4844-4906-8E46-2C53D009474E}">
  <sheetPr>
    <tabColor rgb="FF92D050"/>
  </sheetPr>
  <dimension ref="B1:K14"/>
  <sheetViews>
    <sheetView workbookViewId="0">
      <selection activeCell="F3" sqref="F3"/>
    </sheetView>
  </sheetViews>
  <sheetFormatPr baseColWidth="10" defaultColWidth="8.84375" defaultRowHeight="12.5" x14ac:dyDescent="0.25"/>
  <cols>
    <col min="1" max="1" width="5.3046875" style="30" customWidth="1"/>
    <col min="2" max="2" width="12.69140625" style="30" customWidth="1"/>
    <col min="3" max="3" width="7.53515625" style="30" customWidth="1"/>
    <col min="4" max="4" width="5.07421875" style="30" bestFit="1" customWidth="1"/>
    <col min="5" max="5" width="6.07421875" style="30" customWidth="1"/>
    <col min="6" max="16384" width="8.84375" style="30"/>
  </cols>
  <sheetData>
    <row r="1" spans="2:11" ht="14.5" x14ac:dyDescent="0.4">
      <c r="B1" s="53" t="s">
        <v>337</v>
      </c>
      <c r="C1" s="123"/>
      <c r="D1" s="123"/>
      <c r="E1" s="123"/>
      <c r="F1" s="124"/>
      <c r="I1" s="49"/>
    </row>
    <row r="2" spans="2:11" ht="15.5" x14ac:dyDescent="0.4">
      <c r="B2" s="125"/>
      <c r="C2" s="123"/>
      <c r="D2" s="123"/>
      <c r="E2" s="123"/>
      <c r="F2" s="133"/>
    </row>
    <row r="3" spans="2:11" ht="15.5" x14ac:dyDescent="0.4">
      <c r="B3" s="123"/>
      <c r="C3" s="123"/>
      <c r="D3" s="123"/>
      <c r="E3" s="123"/>
      <c r="F3" s="134" t="s">
        <v>381</v>
      </c>
    </row>
    <row r="4" spans="2:11" ht="14.5" x14ac:dyDescent="0.4">
      <c r="B4" s="126" t="s">
        <v>382</v>
      </c>
      <c r="C4" s="123"/>
      <c r="D4" s="123"/>
      <c r="E4" s="123"/>
    </row>
    <row r="5" spans="2:11" ht="14.5" x14ac:dyDescent="0.4">
      <c r="B5" s="123" t="s">
        <v>160</v>
      </c>
      <c r="C5" s="135">
        <v>354.02026916993202</v>
      </c>
      <c r="D5" s="129">
        <f t="shared" ref="D5:D12" si="0">C5/C$12</f>
        <v>0.29455489141440766</v>
      </c>
      <c r="E5" s="127"/>
      <c r="K5" s="136"/>
    </row>
    <row r="6" spans="2:11" ht="14.5" x14ac:dyDescent="0.4">
      <c r="B6" s="123" t="s">
        <v>159</v>
      </c>
      <c r="C6" s="135">
        <v>381.04724353991003</v>
      </c>
      <c r="D6" s="129">
        <f t="shared" si="0"/>
        <v>0.3170420996171322</v>
      </c>
      <c r="E6" s="127"/>
    </row>
    <row r="7" spans="2:11" ht="14.5" x14ac:dyDescent="0.4">
      <c r="B7" s="123" t="s">
        <v>161</v>
      </c>
      <c r="C7" s="135">
        <v>223.090120999943</v>
      </c>
      <c r="D7" s="129">
        <f t="shared" si="0"/>
        <v>0.18561729959937109</v>
      </c>
      <c r="E7" s="137"/>
    </row>
    <row r="8" spans="2:11" ht="14.5" x14ac:dyDescent="0.4">
      <c r="B8" s="123" t="s">
        <v>162</v>
      </c>
      <c r="C8" s="135">
        <v>28.151139689990298</v>
      </c>
      <c r="D8" s="129">
        <f t="shared" si="0"/>
        <v>2.3422545590452263E-2</v>
      </c>
      <c r="E8" s="137"/>
    </row>
    <row r="9" spans="2:11" ht="14.5" x14ac:dyDescent="0.4">
      <c r="B9" s="123" t="s">
        <v>163</v>
      </c>
      <c r="C9" s="138">
        <v>20.7434722999873</v>
      </c>
      <c r="D9" s="129">
        <f t="shared" si="0"/>
        <v>1.7259156503120019E-2</v>
      </c>
      <c r="E9" s="137"/>
    </row>
    <row r="10" spans="2:11" ht="14.5" x14ac:dyDescent="0.4">
      <c r="B10" s="123" t="s">
        <v>379</v>
      </c>
      <c r="C10" s="135">
        <v>41.0577044899957</v>
      </c>
      <c r="D10" s="129">
        <f t="shared" si="0"/>
        <v>3.4161173076704382E-2</v>
      </c>
      <c r="E10" s="137"/>
    </row>
    <row r="11" spans="2:11" ht="14.5" x14ac:dyDescent="0.4">
      <c r="B11" s="123" t="s">
        <v>165</v>
      </c>
      <c r="C11" s="135">
        <v>153.772209939991</v>
      </c>
      <c r="D11" s="129">
        <f t="shared" si="0"/>
        <v>0.12794283419881239</v>
      </c>
      <c r="E11" s="127"/>
    </row>
    <row r="12" spans="2:11" ht="14.5" x14ac:dyDescent="0.4">
      <c r="B12" s="126" t="s">
        <v>136</v>
      </c>
      <c r="C12" s="139">
        <f>SUM(C5:C11)</f>
        <v>1201.8821601297493</v>
      </c>
      <c r="D12" s="131">
        <f t="shared" si="0"/>
        <v>1</v>
      </c>
      <c r="E12" s="127"/>
    </row>
    <row r="13" spans="2:11" ht="14.5" x14ac:dyDescent="0.4">
      <c r="B13" s="123" t="s">
        <v>380</v>
      </c>
      <c r="C13" s="140">
        <v>0</v>
      </c>
      <c r="D13" s="141"/>
      <c r="E13" s="123"/>
    </row>
    <row r="14" spans="2:11" ht="14.5" x14ac:dyDescent="0.4">
      <c r="B14" s="123"/>
      <c r="C14" s="123"/>
      <c r="D14" s="123"/>
      <c r="E14" s="123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BFD6-E08E-4CBF-98EB-BDBC2C543A30}">
  <sheetPr>
    <tabColor rgb="FF92D050"/>
  </sheetPr>
  <dimension ref="B1:K18"/>
  <sheetViews>
    <sheetView topLeftCell="B1" workbookViewId="0">
      <selection activeCell="D8" sqref="D8"/>
    </sheetView>
  </sheetViews>
  <sheetFormatPr baseColWidth="10" defaultColWidth="9" defaultRowHeight="12.5" x14ac:dyDescent="0.25"/>
  <cols>
    <col min="1" max="1" width="1.53515625" style="162" customWidth="1"/>
    <col min="2" max="2" width="17.4609375" style="162" customWidth="1"/>
    <col min="3" max="3" width="10.4609375" style="162" customWidth="1"/>
    <col min="4" max="4" width="9.07421875" style="162" bestFit="1" customWidth="1"/>
    <col min="5" max="5" width="10.765625" style="162" bestFit="1" customWidth="1"/>
    <col min="6" max="7" width="4.07421875" style="162" bestFit="1" customWidth="1"/>
    <col min="8" max="8" width="9" style="162"/>
    <col min="9" max="9" width="9.4609375" style="162" bestFit="1" customWidth="1"/>
    <col min="10" max="16384" width="9" style="162"/>
  </cols>
  <sheetData>
    <row r="1" spans="2:11" s="143" customFormat="1" x14ac:dyDescent="0.25">
      <c r="B1" s="142"/>
      <c r="C1" s="142"/>
      <c r="F1" s="144"/>
      <c r="I1" s="49"/>
    </row>
    <row r="2" spans="2:11" s="143" customFormat="1" ht="19.149999999999999" customHeight="1" x14ac:dyDescent="0.3">
      <c r="B2" s="145" t="s">
        <v>383</v>
      </c>
      <c r="C2" s="146"/>
      <c r="D2" s="146"/>
      <c r="E2" s="146"/>
    </row>
    <row r="3" spans="2:11" s="143" customFormat="1" ht="14.65" customHeight="1" x14ac:dyDescent="0.3">
      <c r="B3" s="53" t="s">
        <v>384</v>
      </c>
      <c r="C3" s="146"/>
      <c r="D3" s="146"/>
      <c r="E3" s="146"/>
    </row>
    <row r="4" spans="2:11" s="143" customFormat="1" ht="12.75" customHeight="1" x14ac:dyDescent="0.4">
      <c r="B4" s="147" t="s">
        <v>385</v>
      </c>
      <c r="C4" s="148" t="s">
        <v>386</v>
      </c>
      <c r="D4" s="146"/>
      <c r="E4" s="146"/>
      <c r="K4" s="149"/>
    </row>
    <row r="5" spans="2:11" s="143" customFormat="1" ht="12.75" customHeight="1" x14ac:dyDescent="0.4">
      <c r="B5" s="150"/>
      <c r="C5" s="151"/>
      <c r="D5" s="146"/>
      <c r="E5" s="146"/>
      <c r="K5" s="149"/>
    </row>
    <row r="6" spans="2:11" s="143" customFormat="1" ht="15.5" x14ac:dyDescent="0.4">
      <c r="B6" s="146"/>
      <c r="C6" s="146"/>
      <c r="D6" s="146"/>
      <c r="E6" s="146"/>
      <c r="H6" s="133" t="s">
        <v>387</v>
      </c>
    </row>
    <row r="7" spans="2:11" s="143" customFormat="1" ht="43.5" x14ac:dyDescent="0.4">
      <c r="B7" s="152"/>
      <c r="C7" s="153" t="s">
        <v>388</v>
      </c>
      <c r="D7" s="154" t="s">
        <v>389</v>
      </c>
      <c r="E7" s="155" t="s">
        <v>390</v>
      </c>
      <c r="K7" s="149"/>
    </row>
    <row r="8" spans="2:11" s="143" customFormat="1" ht="14.5" x14ac:dyDescent="0.4">
      <c r="B8" s="156" t="s">
        <v>391</v>
      </c>
      <c r="C8" s="157">
        <f>D8/E8</f>
        <v>24229.708382036275</v>
      </c>
      <c r="D8" s="158">
        <v>354020269.16993201</v>
      </c>
      <c r="E8" s="159">
        <v>14611</v>
      </c>
    </row>
    <row r="9" spans="2:11" s="143" customFormat="1" ht="14.5" x14ac:dyDescent="0.4">
      <c r="B9" s="156" t="s">
        <v>392</v>
      </c>
      <c r="C9" s="157">
        <f>D9/E9</f>
        <v>53645.958544264395</v>
      </c>
      <c r="D9" s="158">
        <v>381047243.53991002</v>
      </c>
      <c r="E9" s="159">
        <v>7103</v>
      </c>
    </row>
    <row r="10" spans="2:11" s="143" customFormat="1" ht="14.5" x14ac:dyDescent="0.4">
      <c r="B10" s="156" t="s">
        <v>161</v>
      </c>
      <c r="C10" s="157">
        <f>D10/E10</f>
        <v>12134.355235243023</v>
      </c>
      <c r="D10" s="158">
        <v>223090120.99994299</v>
      </c>
      <c r="E10" s="159">
        <v>18385</v>
      </c>
    </row>
    <row r="11" spans="2:11" s="143" customFormat="1" x14ac:dyDescent="0.25">
      <c r="B11" s="327"/>
      <c r="C11" s="328"/>
      <c r="D11" s="160"/>
      <c r="E11" s="161"/>
    </row>
    <row r="18" spans="5:5" x14ac:dyDescent="0.25">
      <c r="E18" s="329"/>
    </row>
  </sheetData>
  <hyperlinks>
    <hyperlink ref="C4" r:id="rId1" display="https://www.ssb.no/statbank/table/13511/tableViewLayout1/" xr:uid="{5AFCF10A-200F-4B1E-8933-1C3E8CC1C966}"/>
  </hyperlinks>
  <pageMargins left="0.7" right="0.7" top="0.75" bottom="0.75" header="0.3" footer="0.3"/>
  <pageSetup paperSize="9" orientation="portrait" r:id="rId2"/>
  <headerFooter alignWithMargins="0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6DBE-5EDF-4906-90C7-2838207A5352}">
  <sheetPr>
    <tabColor rgb="FF92D050"/>
  </sheetPr>
  <dimension ref="B1:P12"/>
  <sheetViews>
    <sheetView workbookViewId="0">
      <selection activeCell="M20" sqref="M20"/>
    </sheetView>
  </sheetViews>
  <sheetFormatPr baseColWidth="10" defaultColWidth="9" defaultRowHeight="13" x14ac:dyDescent="0.3"/>
  <cols>
    <col min="1" max="1" width="4.765625" style="164" customWidth="1"/>
    <col min="2" max="2" width="9.53515625" style="186" customWidth="1"/>
    <col min="3" max="3" width="11.07421875" style="164" customWidth="1"/>
    <col min="4" max="4" width="11.53515625" style="164" customWidth="1"/>
    <col min="5" max="5" width="13.765625" style="165" customWidth="1"/>
    <col min="6" max="6" width="12.23046875" style="164" customWidth="1"/>
    <col min="7" max="7" width="11.4609375" style="164" customWidth="1"/>
    <col min="8" max="8" width="8.3046875" style="166" customWidth="1"/>
    <col min="9" max="9" width="8.84375" style="164" customWidth="1"/>
    <col min="10" max="10" width="7.3046875" style="164" customWidth="1"/>
    <col min="11" max="11" width="12.84375" style="164" bestFit="1" customWidth="1"/>
    <col min="12" max="12" width="8.4609375" style="164" customWidth="1"/>
    <col min="13" max="13" width="7.53515625" style="164" bestFit="1" customWidth="1"/>
    <col min="14" max="14" width="6" style="164" bestFit="1" customWidth="1"/>
    <col min="15" max="15" width="4.4609375" style="164" bestFit="1" customWidth="1"/>
    <col min="16" max="16384" width="9" style="164"/>
  </cols>
  <sheetData>
    <row r="1" spans="2:16" ht="15.5" x14ac:dyDescent="0.4">
      <c r="B1" s="163" t="s">
        <v>393</v>
      </c>
      <c r="I1" s="49"/>
    </row>
    <row r="2" spans="2:16" ht="14.5" x14ac:dyDescent="0.3">
      <c r="B2" s="53" t="s">
        <v>337</v>
      </c>
    </row>
    <row r="3" spans="2:16" x14ac:dyDescent="0.3">
      <c r="B3" s="164"/>
    </row>
    <row r="4" spans="2:16" ht="14.5" x14ac:dyDescent="0.4">
      <c r="B4" s="164"/>
      <c r="J4" s="167" t="s">
        <v>394</v>
      </c>
      <c r="L4" s="168"/>
      <c r="M4" s="169"/>
      <c r="N4" s="168"/>
      <c r="P4" s="166"/>
    </row>
    <row r="5" spans="2:16" ht="29" x14ac:dyDescent="0.4">
      <c r="B5" s="170"/>
      <c r="C5" s="171" t="s">
        <v>395</v>
      </c>
      <c r="D5" s="171" t="s">
        <v>396</v>
      </c>
      <c r="E5" s="171" t="s">
        <v>397</v>
      </c>
      <c r="F5" s="171" t="s">
        <v>398</v>
      </c>
      <c r="G5" s="171" t="s">
        <v>399</v>
      </c>
      <c r="H5" s="172" t="s">
        <v>136</v>
      </c>
      <c r="J5" s="173"/>
      <c r="K5" s="174"/>
      <c r="L5" s="173" t="s">
        <v>136</v>
      </c>
      <c r="M5" s="175" t="s">
        <v>400</v>
      </c>
      <c r="N5" s="173" t="s">
        <v>401</v>
      </c>
      <c r="O5" s="173" t="s">
        <v>402</v>
      </c>
      <c r="P5" s="176" t="s">
        <v>403</v>
      </c>
    </row>
    <row r="6" spans="2:16" ht="14.5" x14ac:dyDescent="0.4">
      <c r="B6" s="170"/>
      <c r="C6" s="177" t="s">
        <v>404</v>
      </c>
      <c r="D6" s="177" t="s">
        <v>405</v>
      </c>
      <c r="E6" s="177" t="s">
        <v>406</v>
      </c>
      <c r="F6" s="177" t="s">
        <v>407</v>
      </c>
      <c r="G6" s="177" t="s">
        <v>408</v>
      </c>
      <c r="H6" s="172"/>
      <c r="J6" s="178" t="s">
        <v>404</v>
      </c>
      <c r="K6" s="179" t="s">
        <v>395</v>
      </c>
      <c r="L6" s="174">
        <v>29</v>
      </c>
      <c r="M6" s="180">
        <f>L6/$L$11</f>
        <v>0.38157894736842107</v>
      </c>
      <c r="N6" s="181">
        <v>10</v>
      </c>
      <c r="O6" s="181">
        <v>19</v>
      </c>
      <c r="P6" s="182">
        <f>N6/L6</f>
        <v>0.34482758620689657</v>
      </c>
    </row>
    <row r="7" spans="2:16" ht="14.5" x14ac:dyDescent="0.4">
      <c r="B7" s="167" t="s">
        <v>409</v>
      </c>
      <c r="C7" s="174">
        <v>29</v>
      </c>
      <c r="D7" s="174">
        <v>9</v>
      </c>
      <c r="E7" s="174">
        <v>27</v>
      </c>
      <c r="F7" s="174">
        <v>10</v>
      </c>
      <c r="G7" s="174">
        <v>1</v>
      </c>
      <c r="H7" s="173">
        <f>SUM(C7:G7)</f>
        <v>76</v>
      </c>
      <c r="J7" s="178" t="s">
        <v>405</v>
      </c>
      <c r="K7" s="179" t="s">
        <v>396</v>
      </c>
      <c r="L7" s="174">
        <v>9</v>
      </c>
      <c r="M7" s="180">
        <f t="shared" ref="M7:M10" si="0">L7/$L$11</f>
        <v>0.11842105263157894</v>
      </c>
      <c r="N7" s="181">
        <v>2</v>
      </c>
      <c r="O7" s="181">
        <v>7</v>
      </c>
      <c r="P7" s="182">
        <f t="shared" ref="P7:P10" si="1">N7/L7</f>
        <v>0.22222222222222221</v>
      </c>
    </row>
    <row r="8" spans="2:16" ht="14.5" x14ac:dyDescent="0.4">
      <c r="B8" s="167" t="s">
        <v>410</v>
      </c>
      <c r="C8" s="183">
        <f t="shared" ref="C8:H8" si="2">C7/$H$7</f>
        <v>0.38157894736842107</v>
      </c>
      <c r="D8" s="183">
        <f t="shared" si="2"/>
        <v>0.11842105263157894</v>
      </c>
      <c r="E8" s="183">
        <f t="shared" si="2"/>
        <v>0.35526315789473684</v>
      </c>
      <c r="F8" s="183">
        <f t="shared" si="2"/>
        <v>0.13157894736842105</v>
      </c>
      <c r="G8" s="183">
        <f t="shared" si="2"/>
        <v>1.3157894736842105E-2</v>
      </c>
      <c r="H8" s="184">
        <f t="shared" si="2"/>
        <v>1</v>
      </c>
      <c r="J8" s="185" t="s">
        <v>406</v>
      </c>
      <c r="K8" s="167" t="s">
        <v>397</v>
      </c>
      <c r="L8" s="174">
        <v>27</v>
      </c>
      <c r="M8" s="180">
        <f t="shared" si="0"/>
        <v>0.35526315789473684</v>
      </c>
      <c r="N8" s="181">
        <v>9</v>
      </c>
      <c r="O8" s="181">
        <v>18</v>
      </c>
      <c r="P8" s="182">
        <f t="shared" si="1"/>
        <v>0.33333333333333331</v>
      </c>
    </row>
    <row r="9" spans="2:16" ht="14.5" x14ac:dyDescent="0.4">
      <c r="D9" s="168"/>
      <c r="E9" s="169"/>
      <c r="F9" s="168"/>
      <c r="G9" s="168"/>
      <c r="J9" s="178" t="s">
        <v>407</v>
      </c>
      <c r="K9" s="179" t="s">
        <v>398</v>
      </c>
      <c r="L9" s="174">
        <v>10</v>
      </c>
      <c r="M9" s="180">
        <f t="shared" si="0"/>
        <v>0.13157894736842105</v>
      </c>
      <c r="N9" s="181">
        <v>4</v>
      </c>
      <c r="O9" s="181">
        <v>6</v>
      </c>
      <c r="P9" s="182">
        <f t="shared" si="1"/>
        <v>0.4</v>
      </c>
    </row>
    <row r="10" spans="2:16" ht="14.5" x14ac:dyDescent="0.4">
      <c r="D10" s="168"/>
      <c r="E10" s="169"/>
      <c r="F10" s="168"/>
      <c r="J10" s="178" t="s">
        <v>408</v>
      </c>
      <c r="K10" s="179" t="s">
        <v>399</v>
      </c>
      <c r="L10" s="174">
        <v>1</v>
      </c>
      <c r="M10" s="180">
        <f t="shared" si="0"/>
        <v>1.3157894736842105E-2</v>
      </c>
      <c r="N10" s="181">
        <v>0</v>
      </c>
      <c r="O10" s="181">
        <v>1</v>
      </c>
      <c r="P10" s="182">
        <f t="shared" si="1"/>
        <v>0</v>
      </c>
    </row>
    <row r="11" spans="2:16" ht="15" thickBot="1" x14ac:dyDescent="0.45">
      <c r="B11" s="164"/>
      <c r="D11" s="168"/>
      <c r="E11" s="169"/>
      <c r="F11" s="168"/>
      <c r="J11" s="187"/>
      <c r="K11" s="188" t="s">
        <v>136</v>
      </c>
      <c r="L11" s="189">
        <f>SUM(L6:L10)</f>
        <v>76</v>
      </c>
      <c r="M11" s="190">
        <f>SUM(M6:M10)</f>
        <v>1</v>
      </c>
      <c r="N11" s="189">
        <f>SUM(N6:N10)</f>
        <v>25</v>
      </c>
      <c r="O11" s="189">
        <f>SUM(O6:O10)</f>
        <v>51</v>
      </c>
      <c r="P11" s="191">
        <f>N11/L11</f>
        <v>0.32894736842105265</v>
      </c>
    </row>
    <row r="12" spans="2:16" x14ac:dyDescent="0.3">
      <c r="B12" s="192" t="s">
        <v>411</v>
      </c>
      <c r="D12" s="168"/>
      <c r="E12" s="169"/>
      <c r="F12" s="168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F12C-59D0-42CC-8D1D-37D45C89EBE2}">
  <sheetPr>
    <tabColor rgb="FF92D050"/>
  </sheetPr>
  <dimension ref="A1:I156"/>
  <sheetViews>
    <sheetView topLeftCell="A6" workbookViewId="0">
      <selection activeCell="M20" sqref="M20"/>
    </sheetView>
  </sheetViews>
  <sheetFormatPr baseColWidth="10" defaultColWidth="7.07421875" defaultRowHeight="12.5" x14ac:dyDescent="0.25"/>
  <cols>
    <col min="1" max="1" width="3.53515625" style="48" customWidth="1"/>
    <col min="2" max="2" width="20.07421875" style="48" customWidth="1"/>
    <col min="3" max="3" width="10.3046875" style="48" customWidth="1"/>
    <col min="4" max="4" width="19.765625" style="48" customWidth="1"/>
    <col min="5" max="5" width="26.84375" style="48" customWidth="1"/>
    <col min="6" max="16384" width="7.07421875" style="48"/>
  </cols>
  <sheetData>
    <row r="1" spans="1:9" s="193" customFormat="1" x14ac:dyDescent="0.25">
      <c r="I1" s="194"/>
    </row>
    <row r="2" spans="1:9" s="193" customFormat="1" ht="15.5" x14ac:dyDescent="0.25">
      <c r="B2" s="195" t="s">
        <v>412</v>
      </c>
      <c r="C2" s="195"/>
      <c r="D2" s="195"/>
      <c r="F2" s="49"/>
    </row>
    <row r="3" spans="1:9" s="193" customFormat="1" ht="14.5" x14ac:dyDescent="0.25">
      <c r="B3" s="53" t="s">
        <v>337</v>
      </c>
      <c r="C3" s="196"/>
      <c r="D3" s="196"/>
    </row>
    <row r="4" spans="1:9" s="193" customFormat="1" ht="12" x14ac:dyDescent="0.25">
      <c r="B4" s="197" t="s">
        <v>413</v>
      </c>
      <c r="C4" s="197"/>
      <c r="D4" s="197"/>
    </row>
    <row r="5" spans="1:9" s="193" customFormat="1" ht="11.5" x14ac:dyDescent="0.25">
      <c r="B5" s="198" t="s">
        <v>414</v>
      </c>
      <c r="C5" s="198"/>
      <c r="D5" s="198"/>
    </row>
    <row r="6" spans="1:9" s="193" customFormat="1" ht="61" x14ac:dyDescent="0.4">
      <c r="A6" s="199"/>
      <c r="B6" s="200" t="s">
        <v>415</v>
      </c>
      <c r="C6" s="201" t="s">
        <v>416</v>
      </c>
      <c r="E6" s="202" t="s">
        <v>417</v>
      </c>
    </row>
    <row r="7" spans="1:9" s="193" customFormat="1" ht="12" x14ac:dyDescent="0.3">
      <c r="A7" s="199"/>
      <c r="B7" s="203"/>
      <c r="C7" s="204"/>
    </row>
    <row r="8" spans="1:9" s="193" customFormat="1" ht="14.5" x14ac:dyDescent="0.4">
      <c r="A8" s="205">
        <v>1</v>
      </c>
      <c r="B8" s="206" t="s">
        <v>418</v>
      </c>
      <c r="C8" s="207">
        <v>714</v>
      </c>
    </row>
    <row r="9" spans="1:9" s="193" customFormat="1" ht="14.5" x14ac:dyDescent="0.4">
      <c r="A9" s="205">
        <v>2</v>
      </c>
      <c r="B9" s="208" t="s">
        <v>419</v>
      </c>
      <c r="C9" s="209">
        <v>629</v>
      </c>
    </row>
    <row r="10" spans="1:9" s="193" customFormat="1" ht="14.5" x14ac:dyDescent="0.4">
      <c r="A10" s="205">
        <v>3</v>
      </c>
      <c r="B10" s="206" t="s">
        <v>420</v>
      </c>
      <c r="C10" s="207">
        <v>583</v>
      </c>
    </row>
    <row r="11" spans="1:9" s="193" customFormat="1" ht="14.5" x14ac:dyDescent="0.4">
      <c r="A11" s="205">
        <v>4</v>
      </c>
      <c r="B11" s="208" t="s">
        <v>421</v>
      </c>
      <c r="C11" s="209">
        <v>538</v>
      </c>
    </row>
    <row r="12" spans="1:9" s="193" customFormat="1" ht="14.5" x14ac:dyDescent="0.4">
      <c r="A12" s="205">
        <v>5</v>
      </c>
      <c r="B12" s="206" t="s">
        <v>422</v>
      </c>
      <c r="C12" s="207">
        <v>523</v>
      </c>
    </row>
    <row r="13" spans="1:9" s="193" customFormat="1" ht="14.5" x14ac:dyDescent="0.4">
      <c r="A13" s="205">
        <v>6</v>
      </c>
      <c r="B13" s="208" t="s">
        <v>423</v>
      </c>
      <c r="C13" s="209">
        <v>517</v>
      </c>
    </row>
    <row r="14" spans="1:9" s="193" customFormat="1" ht="14.5" x14ac:dyDescent="0.4">
      <c r="A14" s="205">
        <v>7</v>
      </c>
      <c r="B14" s="206" t="s">
        <v>424</v>
      </c>
      <c r="C14" s="207">
        <v>454</v>
      </c>
    </row>
    <row r="15" spans="1:9" s="193" customFormat="1" ht="14.5" x14ac:dyDescent="0.4">
      <c r="A15" s="205">
        <v>8</v>
      </c>
      <c r="B15" s="208" t="s">
        <v>425</v>
      </c>
      <c r="C15" s="209">
        <v>350</v>
      </c>
    </row>
    <row r="16" spans="1:9" s="193" customFormat="1" ht="14.5" x14ac:dyDescent="0.4">
      <c r="A16" s="205">
        <v>9</v>
      </c>
      <c r="B16" s="208" t="s">
        <v>426</v>
      </c>
      <c r="C16" s="209">
        <v>326</v>
      </c>
    </row>
    <row r="17" spans="1:3" s="193" customFormat="1" ht="14.5" x14ac:dyDescent="0.4">
      <c r="A17" s="205">
        <v>9</v>
      </c>
      <c r="B17" s="206" t="s">
        <v>427</v>
      </c>
      <c r="C17" s="207">
        <v>295</v>
      </c>
    </row>
    <row r="18" spans="1:3" s="193" customFormat="1" ht="14.5" x14ac:dyDescent="0.4">
      <c r="A18" s="205">
        <v>11</v>
      </c>
      <c r="B18" s="206" t="s">
        <v>428</v>
      </c>
      <c r="C18" s="207">
        <v>290</v>
      </c>
    </row>
    <row r="19" spans="1:3" s="193" customFormat="1" ht="14.5" x14ac:dyDescent="0.4">
      <c r="A19" s="205">
        <v>12</v>
      </c>
      <c r="B19" s="208" t="s">
        <v>429</v>
      </c>
      <c r="C19" s="209">
        <v>281</v>
      </c>
    </row>
    <row r="20" spans="1:3" s="193" customFormat="1" ht="14.5" x14ac:dyDescent="0.4">
      <c r="A20" s="205">
        <v>13</v>
      </c>
      <c r="B20" s="208" t="s">
        <v>430</v>
      </c>
      <c r="C20" s="209">
        <v>272</v>
      </c>
    </row>
    <row r="21" spans="1:3" s="193" customFormat="1" ht="14.5" x14ac:dyDescent="0.4">
      <c r="A21" s="205">
        <v>14</v>
      </c>
      <c r="B21" s="206" t="s">
        <v>431</v>
      </c>
      <c r="C21" s="207">
        <v>252</v>
      </c>
    </row>
    <row r="22" spans="1:3" s="193" customFormat="1" ht="14.5" x14ac:dyDescent="0.4">
      <c r="A22" s="205">
        <v>15</v>
      </c>
      <c r="B22" s="206" t="s">
        <v>432</v>
      </c>
      <c r="C22" s="207">
        <v>223</v>
      </c>
    </row>
    <row r="23" spans="1:3" s="193" customFormat="1" ht="14.5" x14ac:dyDescent="0.4">
      <c r="A23" s="205">
        <v>16</v>
      </c>
      <c r="B23" s="208" t="s">
        <v>433</v>
      </c>
      <c r="C23" s="209">
        <v>206</v>
      </c>
    </row>
    <row r="24" spans="1:3" s="193" customFormat="1" ht="14.5" x14ac:dyDescent="0.4">
      <c r="A24" s="205">
        <v>17</v>
      </c>
      <c r="B24" s="206" t="s">
        <v>434</v>
      </c>
      <c r="C24" s="207">
        <v>162</v>
      </c>
    </row>
    <row r="25" spans="1:3" s="193" customFormat="1" ht="14.5" x14ac:dyDescent="0.4">
      <c r="A25" s="205">
        <v>18</v>
      </c>
      <c r="B25" s="208" t="s">
        <v>435</v>
      </c>
      <c r="C25" s="209">
        <v>132</v>
      </c>
    </row>
    <row r="26" spans="1:3" s="193" customFormat="1" ht="14.5" x14ac:dyDescent="0.4">
      <c r="A26" s="205">
        <v>19</v>
      </c>
      <c r="B26" s="206" t="s">
        <v>436</v>
      </c>
      <c r="C26" s="207">
        <v>127</v>
      </c>
    </row>
    <row r="27" spans="1:3" s="193" customFormat="1" ht="14.5" x14ac:dyDescent="0.4">
      <c r="A27" s="205">
        <v>20</v>
      </c>
      <c r="B27" s="206" t="s">
        <v>437</v>
      </c>
      <c r="C27" s="207">
        <v>112</v>
      </c>
    </row>
    <row r="28" spans="1:3" s="193" customFormat="1" ht="14.5" x14ac:dyDescent="0.4">
      <c r="A28" s="210"/>
      <c r="B28" s="208" t="s">
        <v>438</v>
      </c>
      <c r="C28" s="209">
        <v>111</v>
      </c>
    </row>
    <row r="29" spans="1:3" s="193" customFormat="1" ht="14.5" x14ac:dyDescent="0.4">
      <c r="A29" s="210"/>
      <c r="B29" s="208" t="s">
        <v>439</v>
      </c>
      <c r="C29" s="209">
        <v>110</v>
      </c>
    </row>
    <row r="30" spans="1:3" s="193" customFormat="1" ht="14.5" x14ac:dyDescent="0.4">
      <c r="A30" s="210"/>
      <c r="B30" s="206" t="s">
        <v>440</v>
      </c>
      <c r="C30" s="207">
        <v>97</v>
      </c>
    </row>
    <row r="31" spans="1:3" s="193" customFormat="1" ht="14.5" x14ac:dyDescent="0.4">
      <c r="A31" s="210"/>
      <c r="B31" s="206" t="s">
        <v>441</v>
      </c>
      <c r="C31" s="207">
        <v>79</v>
      </c>
    </row>
    <row r="32" spans="1:3" s="193" customFormat="1" ht="14.5" x14ac:dyDescent="0.4">
      <c r="A32" s="210"/>
      <c r="B32" s="206" t="s">
        <v>442</v>
      </c>
      <c r="C32" s="207">
        <v>76</v>
      </c>
    </row>
    <row r="33" spans="1:3" s="193" customFormat="1" ht="14.5" x14ac:dyDescent="0.4">
      <c r="A33" s="210"/>
      <c r="B33" s="208" t="s">
        <v>443</v>
      </c>
      <c r="C33" s="209">
        <v>72</v>
      </c>
    </row>
    <row r="34" spans="1:3" s="193" customFormat="1" ht="14.5" x14ac:dyDescent="0.4">
      <c r="A34" s="210"/>
      <c r="B34" s="208" t="s">
        <v>444</v>
      </c>
      <c r="C34" s="209">
        <v>67</v>
      </c>
    </row>
    <row r="35" spans="1:3" s="193" customFormat="1" ht="14.5" x14ac:dyDescent="0.4">
      <c r="A35" s="210"/>
      <c r="B35" s="206" t="s">
        <v>445</v>
      </c>
      <c r="C35" s="207">
        <v>61</v>
      </c>
    </row>
    <row r="36" spans="1:3" s="193" customFormat="1" ht="14.5" x14ac:dyDescent="0.4">
      <c r="A36" s="210"/>
      <c r="B36" s="208" t="s">
        <v>446</v>
      </c>
      <c r="C36" s="209">
        <v>60</v>
      </c>
    </row>
    <row r="37" spans="1:3" s="193" customFormat="1" ht="14.5" x14ac:dyDescent="0.4">
      <c r="A37" s="210"/>
      <c r="B37" s="206" t="s">
        <v>447</v>
      </c>
      <c r="C37" s="207">
        <v>59</v>
      </c>
    </row>
    <row r="38" spans="1:3" s="193" customFormat="1" ht="14.5" x14ac:dyDescent="0.4">
      <c r="A38" s="210"/>
      <c r="B38" s="208" t="s">
        <v>448</v>
      </c>
      <c r="C38" s="209">
        <v>59</v>
      </c>
    </row>
    <row r="39" spans="1:3" s="193" customFormat="1" ht="14.5" x14ac:dyDescent="0.4">
      <c r="A39" s="210"/>
      <c r="B39" s="206" t="s">
        <v>449</v>
      </c>
      <c r="C39" s="207">
        <v>55</v>
      </c>
    </row>
    <row r="40" spans="1:3" s="193" customFormat="1" ht="14.5" x14ac:dyDescent="0.4">
      <c r="A40" s="210"/>
      <c r="B40" s="206" t="s">
        <v>450</v>
      </c>
      <c r="C40" s="207">
        <v>49</v>
      </c>
    </row>
    <row r="41" spans="1:3" s="193" customFormat="1" ht="14.5" x14ac:dyDescent="0.4">
      <c r="A41" s="210"/>
      <c r="B41" s="208" t="s">
        <v>451</v>
      </c>
      <c r="C41" s="209">
        <v>35</v>
      </c>
    </row>
    <row r="42" spans="1:3" s="193" customFormat="1" ht="14.5" x14ac:dyDescent="0.4">
      <c r="A42" s="210"/>
      <c r="B42" s="208" t="s">
        <v>452</v>
      </c>
      <c r="C42" s="209">
        <v>34</v>
      </c>
    </row>
    <row r="43" spans="1:3" s="193" customFormat="1" ht="14.5" x14ac:dyDescent="0.4">
      <c r="A43" s="210"/>
      <c r="B43" s="206" t="s">
        <v>453</v>
      </c>
      <c r="C43" s="207">
        <v>29</v>
      </c>
    </row>
    <row r="44" spans="1:3" s="193" customFormat="1" ht="14.5" x14ac:dyDescent="0.4">
      <c r="A44" s="210"/>
      <c r="B44" s="208" t="s">
        <v>454</v>
      </c>
      <c r="C44" s="209">
        <v>28</v>
      </c>
    </row>
    <row r="45" spans="1:3" s="193" customFormat="1" ht="14.5" x14ac:dyDescent="0.4">
      <c r="A45" s="210"/>
      <c r="B45" s="208" t="s">
        <v>455</v>
      </c>
      <c r="C45" s="209">
        <v>21</v>
      </c>
    </row>
    <row r="46" spans="1:3" s="193" customFormat="1" ht="14.5" x14ac:dyDescent="0.4">
      <c r="A46" s="210"/>
      <c r="B46" s="208" t="s">
        <v>456</v>
      </c>
      <c r="C46" s="209">
        <v>15</v>
      </c>
    </row>
    <row r="47" spans="1:3" s="193" customFormat="1" ht="14.5" x14ac:dyDescent="0.4">
      <c r="A47" s="210"/>
      <c r="B47" s="206" t="s">
        <v>457</v>
      </c>
      <c r="C47" s="207">
        <v>15</v>
      </c>
    </row>
    <row r="48" spans="1:3" s="193" customFormat="1" ht="14.5" x14ac:dyDescent="0.4">
      <c r="A48" s="210"/>
      <c r="B48" s="206" t="s">
        <v>458</v>
      </c>
      <c r="C48" s="207">
        <v>14</v>
      </c>
    </row>
    <row r="49" spans="1:3" s="193" customFormat="1" ht="14.5" x14ac:dyDescent="0.4">
      <c r="A49" s="210"/>
      <c r="B49" s="206" t="s">
        <v>459</v>
      </c>
      <c r="C49" s="207">
        <v>13</v>
      </c>
    </row>
    <row r="50" spans="1:3" s="193" customFormat="1" ht="14.5" x14ac:dyDescent="0.4">
      <c r="A50" s="210"/>
      <c r="B50" s="208" t="s">
        <v>460</v>
      </c>
      <c r="C50" s="209">
        <v>11</v>
      </c>
    </row>
    <row r="51" spans="1:3" s="193" customFormat="1" ht="14.5" x14ac:dyDescent="0.4">
      <c r="A51" s="210"/>
      <c r="B51" s="206" t="s">
        <v>461</v>
      </c>
      <c r="C51" s="207">
        <v>11</v>
      </c>
    </row>
    <row r="52" spans="1:3" s="193" customFormat="1" ht="14.5" x14ac:dyDescent="0.4">
      <c r="A52" s="210"/>
      <c r="B52" s="206" t="s">
        <v>462</v>
      </c>
      <c r="C52" s="207">
        <v>10</v>
      </c>
    </row>
    <row r="53" spans="1:3" s="193" customFormat="1" ht="14.5" x14ac:dyDescent="0.4">
      <c r="A53" s="210"/>
      <c r="B53" s="208" t="s">
        <v>463</v>
      </c>
      <c r="C53" s="209">
        <v>10</v>
      </c>
    </row>
    <row r="54" spans="1:3" s="193" customFormat="1" ht="14.5" x14ac:dyDescent="0.4">
      <c r="A54" s="210"/>
      <c r="B54" s="208" t="s">
        <v>464</v>
      </c>
      <c r="C54" s="209">
        <v>9</v>
      </c>
    </row>
    <row r="55" spans="1:3" s="193" customFormat="1" ht="14.5" x14ac:dyDescent="0.4">
      <c r="A55" s="210"/>
      <c r="B55" s="208" t="s">
        <v>465</v>
      </c>
      <c r="C55" s="209">
        <v>9</v>
      </c>
    </row>
    <row r="56" spans="1:3" s="193" customFormat="1" ht="14.5" x14ac:dyDescent="0.4">
      <c r="A56" s="210"/>
      <c r="B56" s="208" t="s">
        <v>466</v>
      </c>
      <c r="C56" s="209">
        <v>9</v>
      </c>
    </row>
    <row r="57" spans="1:3" s="193" customFormat="1" ht="14.5" x14ac:dyDescent="0.4">
      <c r="A57" s="210"/>
      <c r="B57" s="206" t="s">
        <v>467</v>
      </c>
      <c r="C57" s="207">
        <v>8</v>
      </c>
    </row>
    <row r="58" spans="1:3" s="193" customFormat="1" ht="14.5" x14ac:dyDescent="0.4">
      <c r="A58" s="210"/>
      <c r="B58" s="206" t="s">
        <v>468</v>
      </c>
      <c r="C58" s="207">
        <v>8</v>
      </c>
    </row>
    <row r="59" spans="1:3" s="193" customFormat="1" ht="14.5" x14ac:dyDescent="0.4">
      <c r="A59" s="210"/>
      <c r="B59" s="206" t="s">
        <v>469</v>
      </c>
      <c r="C59" s="207">
        <v>8</v>
      </c>
    </row>
    <row r="60" spans="1:3" s="193" customFormat="1" ht="14.5" x14ac:dyDescent="0.4">
      <c r="A60" s="210"/>
      <c r="B60" s="208" t="s">
        <v>470</v>
      </c>
      <c r="C60" s="209">
        <v>8</v>
      </c>
    </row>
    <row r="61" spans="1:3" s="193" customFormat="1" ht="14.5" x14ac:dyDescent="0.4">
      <c r="A61" s="210"/>
      <c r="B61" s="208" t="s">
        <v>471</v>
      </c>
      <c r="C61" s="209">
        <v>7</v>
      </c>
    </row>
    <row r="62" spans="1:3" s="193" customFormat="1" ht="14.5" x14ac:dyDescent="0.4">
      <c r="A62" s="210"/>
      <c r="B62" s="208" t="s">
        <v>472</v>
      </c>
      <c r="C62" s="209">
        <v>7</v>
      </c>
    </row>
    <row r="63" spans="1:3" s="193" customFormat="1" ht="14.5" x14ac:dyDescent="0.4">
      <c r="A63" s="210"/>
      <c r="B63" s="208" t="s">
        <v>473</v>
      </c>
      <c r="C63" s="209">
        <v>7</v>
      </c>
    </row>
    <row r="64" spans="1:3" s="193" customFormat="1" ht="14.5" x14ac:dyDescent="0.4">
      <c r="A64" s="210"/>
      <c r="B64" s="206" t="s">
        <v>474</v>
      </c>
      <c r="C64" s="207">
        <v>7</v>
      </c>
    </row>
    <row r="65" spans="1:3" s="193" customFormat="1" ht="14.5" x14ac:dyDescent="0.4">
      <c r="A65" s="210"/>
      <c r="B65" s="208" t="s">
        <v>475</v>
      </c>
      <c r="C65" s="209">
        <v>7</v>
      </c>
    </row>
    <row r="66" spans="1:3" s="193" customFormat="1" ht="14.5" x14ac:dyDescent="0.4">
      <c r="A66" s="210"/>
      <c r="B66" s="208" t="s">
        <v>476</v>
      </c>
      <c r="C66" s="209">
        <v>6</v>
      </c>
    </row>
    <row r="67" spans="1:3" s="193" customFormat="1" ht="14.5" x14ac:dyDescent="0.4">
      <c r="A67" s="210"/>
      <c r="B67" s="208" t="s">
        <v>477</v>
      </c>
      <c r="C67" s="209">
        <v>6</v>
      </c>
    </row>
    <row r="68" spans="1:3" s="193" customFormat="1" ht="14.5" x14ac:dyDescent="0.4">
      <c r="A68" s="210"/>
      <c r="B68" s="206" t="s">
        <v>478</v>
      </c>
      <c r="C68" s="207">
        <v>6</v>
      </c>
    </row>
    <row r="69" spans="1:3" s="193" customFormat="1" ht="14.5" x14ac:dyDescent="0.4">
      <c r="A69" s="210"/>
      <c r="B69" s="206" t="s">
        <v>479</v>
      </c>
      <c r="C69" s="207">
        <v>5</v>
      </c>
    </row>
    <row r="70" spans="1:3" s="193" customFormat="1" ht="14.5" x14ac:dyDescent="0.4">
      <c r="A70" s="210"/>
      <c r="B70" s="206" t="s">
        <v>480</v>
      </c>
      <c r="C70" s="207">
        <v>5</v>
      </c>
    </row>
    <row r="71" spans="1:3" s="193" customFormat="1" ht="14.5" x14ac:dyDescent="0.4">
      <c r="A71" s="210"/>
      <c r="B71" s="206" t="s">
        <v>481</v>
      </c>
      <c r="C71" s="207">
        <v>5</v>
      </c>
    </row>
    <row r="72" spans="1:3" s="193" customFormat="1" ht="14.5" x14ac:dyDescent="0.4">
      <c r="A72" s="210"/>
      <c r="B72" s="208" t="s">
        <v>482</v>
      </c>
      <c r="C72" s="209">
        <v>4</v>
      </c>
    </row>
    <row r="73" spans="1:3" s="193" customFormat="1" ht="14.5" x14ac:dyDescent="0.4">
      <c r="A73" s="210"/>
      <c r="B73" s="206" t="s">
        <v>483</v>
      </c>
      <c r="C73" s="207">
        <v>3</v>
      </c>
    </row>
    <row r="74" spans="1:3" s="193" customFormat="1" ht="14.5" x14ac:dyDescent="0.4">
      <c r="A74" s="210"/>
      <c r="B74" s="208" t="s">
        <v>484</v>
      </c>
      <c r="C74" s="209">
        <v>3</v>
      </c>
    </row>
    <row r="75" spans="1:3" s="193" customFormat="1" ht="14.5" x14ac:dyDescent="0.4">
      <c r="A75" s="210"/>
      <c r="B75" s="208" t="s">
        <v>485</v>
      </c>
      <c r="C75" s="209">
        <v>3</v>
      </c>
    </row>
    <row r="76" spans="1:3" s="193" customFormat="1" ht="14.5" x14ac:dyDescent="0.4">
      <c r="A76" s="210"/>
      <c r="B76" s="206" t="s">
        <v>486</v>
      </c>
      <c r="C76" s="207">
        <v>3</v>
      </c>
    </row>
    <row r="77" spans="1:3" s="193" customFormat="1" ht="14.5" x14ac:dyDescent="0.4">
      <c r="A77" s="210"/>
      <c r="B77" s="206" t="s">
        <v>487</v>
      </c>
      <c r="C77" s="207">
        <v>3</v>
      </c>
    </row>
    <row r="78" spans="1:3" s="193" customFormat="1" ht="14.5" x14ac:dyDescent="0.4">
      <c r="A78" s="210"/>
      <c r="B78" s="208" t="s">
        <v>488</v>
      </c>
      <c r="C78" s="209">
        <v>3</v>
      </c>
    </row>
    <row r="79" spans="1:3" s="193" customFormat="1" ht="14.5" x14ac:dyDescent="0.4">
      <c r="A79" s="210"/>
      <c r="B79" s="206" t="s">
        <v>489</v>
      </c>
      <c r="C79" s="207">
        <v>2</v>
      </c>
    </row>
    <row r="80" spans="1:3" s="193" customFormat="1" ht="14.5" x14ac:dyDescent="0.4">
      <c r="A80" s="210"/>
      <c r="B80" s="208" t="s">
        <v>490</v>
      </c>
      <c r="C80" s="209">
        <v>2</v>
      </c>
    </row>
    <row r="81" spans="1:3" s="193" customFormat="1" ht="14.5" x14ac:dyDescent="0.4">
      <c r="A81" s="210"/>
      <c r="B81" s="206" t="s">
        <v>491</v>
      </c>
      <c r="C81" s="207">
        <v>2</v>
      </c>
    </row>
    <row r="82" spans="1:3" s="193" customFormat="1" ht="14.5" x14ac:dyDescent="0.4">
      <c r="A82" s="210"/>
      <c r="B82" s="206" t="s">
        <v>492</v>
      </c>
      <c r="C82" s="207">
        <v>2</v>
      </c>
    </row>
    <row r="83" spans="1:3" s="193" customFormat="1" ht="14.5" x14ac:dyDescent="0.4">
      <c r="A83" s="210"/>
      <c r="B83" s="206" t="s">
        <v>493</v>
      </c>
      <c r="C83" s="207">
        <v>2</v>
      </c>
    </row>
    <row r="84" spans="1:3" s="193" customFormat="1" ht="14.5" x14ac:dyDescent="0.4">
      <c r="A84" s="210"/>
      <c r="B84" s="208" t="s">
        <v>494</v>
      </c>
      <c r="C84" s="209">
        <v>2</v>
      </c>
    </row>
    <row r="85" spans="1:3" s="193" customFormat="1" ht="14.5" x14ac:dyDescent="0.4">
      <c r="A85" s="210"/>
      <c r="B85" s="208" t="s">
        <v>495</v>
      </c>
      <c r="C85" s="209">
        <v>2</v>
      </c>
    </row>
    <row r="86" spans="1:3" s="193" customFormat="1" ht="14.5" x14ac:dyDescent="0.4">
      <c r="A86" s="210"/>
      <c r="B86" s="208" t="s">
        <v>496</v>
      </c>
      <c r="C86" s="209">
        <v>2</v>
      </c>
    </row>
    <row r="87" spans="1:3" s="193" customFormat="1" ht="14.5" x14ac:dyDescent="0.4">
      <c r="A87" s="210"/>
      <c r="B87" s="206" t="s">
        <v>497</v>
      </c>
      <c r="C87" s="207">
        <v>2</v>
      </c>
    </row>
    <row r="88" spans="1:3" s="193" customFormat="1" ht="14.5" x14ac:dyDescent="0.4">
      <c r="A88" s="210"/>
      <c r="B88" s="206" t="s">
        <v>498</v>
      </c>
      <c r="C88" s="207">
        <v>2</v>
      </c>
    </row>
    <row r="89" spans="1:3" s="193" customFormat="1" ht="14.5" x14ac:dyDescent="0.4">
      <c r="A89" s="210"/>
      <c r="B89" s="208" t="s">
        <v>499</v>
      </c>
      <c r="C89" s="209">
        <v>2</v>
      </c>
    </row>
    <row r="90" spans="1:3" s="193" customFormat="1" ht="14.5" x14ac:dyDescent="0.4">
      <c r="A90" s="210"/>
      <c r="B90" s="208" t="s">
        <v>500</v>
      </c>
      <c r="C90" s="209">
        <v>2</v>
      </c>
    </row>
    <row r="91" spans="1:3" s="193" customFormat="1" ht="14.5" x14ac:dyDescent="0.4">
      <c r="A91" s="210"/>
      <c r="B91" s="206" t="s">
        <v>501</v>
      </c>
      <c r="C91" s="207">
        <v>2</v>
      </c>
    </row>
    <row r="92" spans="1:3" s="193" customFormat="1" ht="14.5" x14ac:dyDescent="0.4">
      <c r="A92" s="210"/>
      <c r="B92" s="211" t="s">
        <v>502</v>
      </c>
      <c r="C92" s="211">
        <v>2</v>
      </c>
    </row>
    <row r="93" spans="1:3" s="193" customFormat="1" ht="14.5" x14ac:dyDescent="0.4">
      <c r="A93" s="210"/>
      <c r="B93" s="206" t="s">
        <v>503</v>
      </c>
      <c r="C93" s="207">
        <v>1</v>
      </c>
    </row>
    <row r="94" spans="1:3" s="193" customFormat="1" ht="14.5" x14ac:dyDescent="0.4">
      <c r="A94" s="210"/>
      <c r="B94" s="206" t="s">
        <v>166</v>
      </c>
      <c r="C94" s="207">
        <v>1</v>
      </c>
    </row>
    <row r="95" spans="1:3" s="193" customFormat="1" ht="14.5" x14ac:dyDescent="0.4">
      <c r="A95" s="210"/>
      <c r="B95" s="208" t="s">
        <v>504</v>
      </c>
      <c r="C95" s="209">
        <v>1</v>
      </c>
    </row>
    <row r="96" spans="1:3" s="193" customFormat="1" ht="14.5" x14ac:dyDescent="0.4">
      <c r="A96" s="210"/>
      <c r="B96" s="206" t="s">
        <v>505</v>
      </c>
      <c r="C96" s="207">
        <v>1</v>
      </c>
    </row>
    <row r="97" spans="1:3" s="193" customFormat="1" ht="14.5" x14ac:dyDescent="0.4">
      <c r="A97" s="210"/>
      <c r="B97" s="208" t="s">
        <v>506</v>
      </c>
      <c r="C97" s="209">
        <v>1</v>
      </c>
    </row>
    <row r="98" spans="1:3" s="193" customFormat="1" ht="14.5" x14ac:dyDescent="0.4">
      <c r="A98" s="210"/>
      <c r="B98" s="206" t="s">
        <v>507</v>
      </c>
      <c r="C98" s="207">
        <v>1</v>
      </c>
    </row>
    <row r="99" spans="1:3" s="193" customFormat="1" ht="14.5" x14ac:dyDescent="0.4">
      <c r="A99" s="210"/>
      <c r="B99" s="208" t="s">
        <v>508</v>
      </c>
      <c r="C99" s="209">
        <v>1</v>
      </c>
    </row>
    <row r="100" spans="1:3" s="193" customFormat="1" ht="14.5" x14ac:dyDescent="0.4">
      <c r="A100" s="210"/>
      <c r="B100" s="208" t="s">
        <v>509</v>
      </c>
      <c r="C100" s="209">
        <v>1</v>
      </c>
    </row>
    <row r="101" spans="1:3" s="193" customFormat="1" ht="14.5" x14ac:dyDescent="0.4">
      <c r="A101" s="210"/>
      <c r="B101" s="208" t="s">
        <v>510</v>
      </c>
      <c r="C101" s="209">
        <v>1</v>
      </c>
    </row>
    <row r="102" spans="1:3" s="193" customFormat="1" ht="14.5" x14ac:dyDescent="0.4">
      <c r="A102" s="210"/>
      <c r="B102" s="208" t="s">
        <v>511</v>
      </c>
      <c r="C102" s="209">
        <v>1</v>
      </c>
    </row>
    <row r="103" spans="1:3" s="193" customFormat="1" ht="14.5" x14ac:dyDescent="0.4">
      <c r="A103" s="210"/>
      <c r="B103" s="206" t="s">
        <v>512</v>
      </c>
      <c r="C103" s="207">
        <v>1</v>
      </c>
    </row>
    <row r="104" spans="1:3" s="193" customFormat="1" ht="14.5" x14ac:dyDescent="0.4">
      <c r="A104" s="210"/>
      <c r="B104" s="206" t="s">
        <v>513</v>
      </c>
      <c r="C104" s="207">
        <v>1</v>
      </c>
    </row>
    <row r="105" spans="1:3" s="193" customFormat="1" ht="14.5" x14ac:dyDescent="0.4">
      <c r="A105" s="210"/>
      <c r="B105" s="208" t="s">
        <v>514</v>
      </c>
      <c r="C105" s="209">
        <v>1</v>
      </c>
    </row>
    <row r="106" spans="1:3" s="193" customFormat="1" ht="14.5" x14ac:dyDescent="0.4">
      <c r="A106" s="210"/>
      <c r="B106" s="208" t="s">
        <v>515</v>
      </c>
      <c r="C106" s="209">
        <v>1</v>
      </c>
    </row>
    <row r="107" spans="1:3" s="193" customFormat="1" ht="14.5" x14ac:dyDescent="0.4">
      <c r="A107" s="210"/>
      <c r="B107" s="211" t="s">
        <v>516</v>
      </c>
      <c r="C107" s="211">
        <v>1</v>
      </c>
    </row>
    <row r="108" spans="1:3" s="193" customFormat="1" ht="14.5" x14ac:dyDescent="0.4">
      <c r="A108" s="210"/>
      <c r="B108" s="211" t="s">
        <v>517</v>
      </c>
      <c r="C108" s="211">
        <v>1</v>
      </c>
    </row>
    <row r="109" spans="1:3" s="193" customFormat="1" ht="14.5" x14ac:dyDescent="0.4">
      <c r="A109" s="210"/>
      <c r="B109" s="211" t="s">
        <v>518</v>
      </c>
      <c r="C109" s="211">
        <v>1</v>
      </c>
    </row>
    <row r="110" spans="1:3" s="193" customFormat="1" ht="14.5" x14ac:dyDescent="0.4">
      <c r="A110" s="210"/>
      <c r="B110" s="211" t="s">
        <v>519</v>
      </c>
      <c r="C110" s="211">
        <v>1</v>
      </c>
    </row>
    <row r="111" spans="1:3" s="193" customFormat="1" ht="14.5" x14ac:dyDescent="0.4">
      <c r="A111" s="210"/>
      <c r="B111" s="211" t="s">
        <v>520</v>
      </c>
      <c r="C111" s="211">
        <v>1</v>
      </c>
    </row>
    <row r="112" spans="1:3" s="193" customFormat="1" ht="14.5" x14ac:dyDescent="0.4">
      <c r="A112" s="210"/>
      <c r="B112" s="211" t="s">
        <v>521</v>
      </c>
      <c r="C112" s="211">
        <v>1</v>
      </c>
    </row>
    <row r="113" spans="1:3" s="193" customFormat="1" ht="14.5" x14ac:dyDescent="0.4">
      <c r="A113" s="210"/>
      <c r="B113" s="211" t="s">
        <v>522</v>
      </c>
      <c r="C113" s="211">
        <v>1</v>
      </c>
    </row>
    <row r="114" spans="1:3" s="193" customFormat="1" ht="14.5" x14ac:dyDescent="0.4">
      <c r="A114" s="210"/>
      <c r="B114" s="211" t="s">
        <v>523</v>
      </c>
      <c r="C114" s="211">
        <v>1</v>
      </c>
    </row>
    <row r="115" spans="1:3" s="193" customFormat="1" ht="14.5" x14ac:dyDescent="0.4">
      <c r="A115" s="210"/>
      <c r="B115" s="211" t="s">
        <v>524</v>
      </c>
      <c r="C115" s="211">
        <v>1</v>
      </c>
    </row>
    <row r="116" spans="1:3" s="193" customFormat="1" ht="14.5" x14ac:dyDescent="0.4">
      <c r="A116" s="210"/>
      <c r="B116" s="211" t="s">
        <v>525</v>
      </c>
      <c r="C116" s="211">
        <v>1</v>
      </c>
    </row>
    <row r="117" spans="1:3" s="193" customFormat="1" ht="14.5" x14ac:dyDescent="0.4">
      <c r="A117" s="210"/>
      <c r="B117" s="211" t="s">
        <v>526</v>
      </c>
      <c r="C117" s="211">
        <v>1</v>
      </c>
    </row>
    <row r="118" spans="1:3" s="193" customFormat="1" x14ac:dyDescent="0.25">
      <c r="B118" s="48" t="s">
        <v>527</v>
      </c>
      <c r="C118" s="48">
        <v>1</v>
      </c>
    </row>
    <row r="119" spans="1:3" x14ac:dyDescent="0.25">
      <c r="B119" s="48" t="s">
        <v>528</v>
      </c>
      <c r="C119" s="48">
        <v>1</v>
      </c>
    </row>
    <row r="120" spans="1:3" ht="14.5" x14ac:dyDescent="0.4">
      <c r="B120" s="212" t="s">
        <v>529</v>
      </c>
      <c r="C120" s="213"/>
    </row>
    <row r="121" spans="1:3" ht="14.5" x14ac:dyDescent="0.4">
      <c r="B121" s="214" t="s">
        <v>530</v>
      </c>
      <c r="C121" s="215"/>
    </row>
    <row r="122" spans="1:3" ht="14.5" x14ac:dyDescent="0.4">
      <c r="B122" s="214" t="s">
        <v>531</v>
      </c>
      <c r="C122" s="215"/>
    </row>
    <row r="123" spans="1:3" ht="14.5" x14ac:dyDescent="0.4">
      <c r="B123" s="214" t="s">
        <v>532</v>
      </c>
      <c r="C123" s="215"/>
    </row>
    <row r="124" spans="1:3" ht="14.5" x14ac:dyDescent="0.4">
      <c r="B124" s="214" t="s">
        <v>533</v>
      </c>
      <c r="C124" s="215"/>
    </row>
    <row r="125" spans="1:3" ht="14.5" x14ac:dyDescent="0.4">
      <c r="B125" s="212" t="s">
        <v>534</v>
      </c>
      <c r="C125" s="213"/>
    </row>
    <row r="126" spans="1:3" ht="14.5" x14ac:dyDescent="0.4">
      <c r="B126" s="214" t="s">
        <v>535</v>
      </c>
      <c r="C126" s="215"/>
    </row>
    <row r="127" spans="1:3" ht="14.5" x14ac:dyDescent="0.4">
      <c r="B127" s="214" t="s">
        <v>536</v>
      </c>
      <c r="C127" s="215"/>
    </row>
    <row r="128" spans="1:3" ht="14.5" x14ac:dyDescent="0.4">
      <c r="B128" s="214" t="s">
        <v>537</v>
      </c>
      <c r="C128" s="215"/>
    </row>
    <row r="129" spans="2:3" ht="14.5" x14ac:dyDescent="0.4">
      <c r="B129" s="214" t="s">
        <v>538</v>
      </c>
      <c r="C129" s="215"/>
    </row>
    <row r="130" spans="2:3" ht="14.5" x14ac:dyDescent="0.4">
      <c r="B130" s="212" t="s">
        <v>539</v>
      </c>
      <c r="C130" s="213"/>
    </row>
    <row r="131" spans="2:3" ht="14.5" x14ac:dyDescent="0.4">
      <c r="B131" s="212" t="s">
        <v>540</v>
      </c>
      <c r="C131" s="213"/>
    </row>
    <row r="132" spans="2:3" x14ac:dyDescent="0.25">
      <c r="B132" s="193" t="s">
        <v>541</v>
      </c>
      <c r="C132" s="193"/>
    </row>
    <row r="133" spans="2:3" x14ac:dyDescent="0.25">
      <c r="B133" s="48" t="s">
        <v>542</v>
      </c>
    </row>
    <row r="134" spans="2:3" x14ac:dyDescent="0.25">
      <c r="B134" s="48" t="s">
        <v>543</v>
      </c>
    </row>
    <row r="135" spans="2:3" x14ac:dyDescent="0.25">
      <c r="B135" s="48" t="s">
        <v>544</v>
      </c>
    </row>
    <row r="136" spans="2:3" x14ac:dyDescent="0.25">
      <c r="B136" s="48" t="s">
        <v>545</v>
      </c>
    </row>
    <row r="137" spans="2:3" x14ac:dyDescent="0.25">
      <c r="B137" s="48" t="s">
        <v>546</v>
      </c>
    </row>
    <row r="138" spans="2:3" x14ac:dyDescent="0.25">
      <c r="B138" s="48" t="s">
        <v>547</v>
      </c>
    </row>
    <row r="139" spans="2:3" x14ac:dyDescent="0.25">
      <c r="B139" s="48" t="s">
        <v>548</v>
      </c>
    </row>
    <row r="140" spans="2:3" x14ac:dyDescent="0.25">
      <c r="B140" s="48" t="s">
        <v>549</v>
      </c>
    </row>
    <row r="141" spans="2:3" x14ac:dyDescent="0.25">
      <c r="B141" s="48" t="s">
        <v>550</v>
      </c>
    </row>
    <row r="142" spans="2:3" x14ac:dyDescent="0.25">
      <c r="B142" s="48" t="s">
        <v>551</v>
      </c>
    </row>
    <row r="143" spans="2:3" x14ac:dyDescent="0.25">
      <c r="B143" s="48" t="s">
        <v>552</v>
      </c>
    </row>
    <row r="144" spans="2:3" x14ac:dyDescent="0.25">
      <c r="B144" s="48" t="s">
        <v>553</v>
      </c>
    </row>
    <row r="145" spans="2:2" x14ac:dyDescent="0.25">
      <c r="B145" s="48" t="s">
        <v>554</v>
      </c>
    </row>
    <row r="146" spans="2:2" x14ac:dyDescent="0.25">
      <c r="B146" s="48" t="s">
        <v>555</v>
      </c>
    </row>
    <row r="147" spans="2:2" x14ac:dyDescent="0.25">
      <c r="B147" s="48" t="s">
        <v>556</v>
      </c>
    </row>
    <row r="148" spans="2:2" x14ac:dyDescent="0.25">
      <c r="B148" s="48" t="s">
        <v>557</v>
      </c>
    </row>
    <row r="149" spans="2:2" x14ac:dyDescent="0.25">
      <c r="B149" s="48" t="s">
        <v>558</v>
      </c>
    </row>
    <row r="150" spans="2:2" x14ac:dyDescent="0.25">
      <c r="B150" s="48" t="s">
        <v>559</v>
      </c>
    </row>
    <row r="151" spans="2:2" x14ac:dyDescent="0.25">
      <c r="B151" s="48" t="s">
        <v>560</v>
      </c>
    </row>
    <row r="152" spans="2:2" x14ac:dyDescent="0.25">
      <c r="B152" s="48" t="s">
        <v>561</v>
      </c>
    </row>
    <row r="153" spans="2:2" x14ac:dyDescent="0.25">
      <c r="B153" s="48" t="s">
        <v>562</v>
      </c>
    </row>
    <row r="154" spans="2:2" x14ac:dyDescent="0.25">
      <c r="B154" s="48" t="s">
        <v>563</v>
      </c>
    </row>
    <row r="155" spans="2:2" x14ac:dyDescent="0.25">
      <c r="B155" s="48" t="s">
        <v>564</v>
      </c>
    </row>
    <row r="156" spans="2:2" x14ac:dyDescent="0.25">
      <c r="B156" s="48" t="s">
        <v>565</v>
      </c>
    </row>
  </sheetData>
  <autoFilter ref="B7:C117" xr:uid="{00000000-0001-0000-0000-000000000000}"/>
  <pageMargins left="0.7" right="0.7" top="0.75" bottom="0.75" header="0.3" footer="0.3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45DF-9FBF-4610-9D6B-80CC7437ED1E}">
  <sheetPr>
    <tabColor rgb="FF92D050"/>
  </sheetPr>
  <dimension ref="B1:J35"/>
  <sheetViews>
    <sheetView zoomScaleNormal="100" workbookViewId="0">
      <selection activeCell="C16" sqref="C16"/>
    </sheetView>
  </sheetViews>
  <sheetFormatPr baseColWidth="10" defaultColWidth="8.84375" defaultRowHeight="15.5" x14ac:dyDescent="0.4"/>
  <cols>
    <col min="1" max="1" width="3.69140625" style="217" customWidth="1"/>
    <col min="2" max="2" width="27.07421875" style="217" customWidth="1"/>
    <col min="3" max="3" width="11.07421875" style="217" bestFit="1" customWidth="1"/>
    <col min="4" max="4" width="10.3046875" style="217" customWidth="1"/>
    <col min="5" max="5" width="6.07421875" style="217" bestFit="1" customWidth="1"/>
    <col min="6" max="6" width="7.765625" style="217" customWidth="1"/>
    <col min="7" max="7" width="8.84375" style="217"/>
    <col min="8" max="8" width="15.765625" style="217" customWidth="1"/>
    <col min="9" max="9" width="28.765625" style="217" customWidth="1"/>
    <col min="10" max="10" width="8.84375" style="217"/>
    <col min="11" max="11" width="22.3046875" style="217" bestFit="1" customWidth="1"/>
    <col min="12" max="16384" width="8.84375" style="217"/>
  </cols>
  <sheetData>
    <row r="1" spans="2:10" x14ac:dyDescent="0.4">
      <c r="B1" s="216" t="s">
        <v>566</v>
      </c>
      <c r="D1" s="218"/>
      <c r="E1" s="219"/>
      <c r="G1" s="220"/>
    </row>
    <row r="2" spans="2:10" x14ac:dyDescent="0.4">
      <c r="B2" s="53" t="s">
        <v>567</v>
      </c>
    </row>
    <row r="3" spans="2:10" x14ac:dyDescent="0.4">
      <c r="B3" s="221" t="s">
        <v>568</v>
      </c>
      <c r="D3" s="222"/>
    </row>
    <row r="4" spans="2:10" ht="15" customHeight="1" x14ac:dyDescent="0.4">
      <c r="C4" s="223" t="s">
        <v>379</v>
      </c>
      <c r="D4" s="223" t="s">
        <v>569</v>
      </c>
      <c r="E4" s="224" t="s">
        <v>136</v>
      </c>
      <c r="F4" s="224" t="s">
        <v>570</v>
      </c>
      <c r="G4" s="225"/>
    </row>
    <row r="5" spans="2:10" x14ac:dyDescent="0.4">
      <c r="B5" s="281" t="s">
        <v>571</v>
      </c>
      <c r="C5" s="282">
        <v>799.7</v>
      </c>
      <c r="D5" s="283">
        <v>356.93438080852701</v>
      </c>
      <c r="E5" s="284">
        <f t="shared" ref="E5:E12" si="0">C5+D5</f>
        <v>1156.6343808085271</v>
      </c>
      <c r="F5" s="285">
        <f t="shared" ref="F5:F12" si="1">D5/E5</f>
        <v>0.30859741568378563</v>
      </c>
      <c r="G5" s="225"/>
    </row>
    <row r="6" spans="2:10" x14ac:dyDescent="0.4">
      <c r="B6" s="281" t="s">
        <v>572</v>
      </c>
      <c r="C6" s="282">
        <v>1340.4</v>
      </c>
      <c r="D6" s="283">
        <v>166.255152392963</v>
      </c>
      <c r="E6" s="284">
        <f t="shared" si="0"/>
        <v>1506.6551523929631</v>
      </c>
      <c r="F6" s="285">
        <f t="shared" si="1"/>
        <v>0.11034718338095234</v>
      </c>
      <c r="G6" s="225"/>
    </row>
    <row r="7" spans="2:10" x14ac:dyDescent="0.4">
      <c r="B7" s="281" t="s">
        <v>573</v>
      </c>
      <c r="C7" s="282">
        <v>1766.8</v>
      </c>
      <c r="D7" s="283">
        <v>598.08054254124102</v>
      </c>
      <c r="E7" s="284">
        <f t="shared" si="0"/>
        <v>2364.8805425412411</v>
      </c>
      <c r="F7" s="285">
        <f t="shared" si="1"/>
        <v>0.25290095283145198</v>
      </c>
      <c r="G7" s="225"/>
    </row>
    <row r="8" spans="2:10" x14ac:dyDescent="0.4">
      <c r="B8" s="281" t="s">
        <v>574</v>
      </c>
      <c r="C8" s="286">
        <v>1816.9</v>
      </c>
      <c r="D8" s="283">
        <v>375.795827369694</v>
      </c>
      <c r="E8" s="284">
        <f t="shared" si="0"/>
        <v>2192.6958273696941</v>
      </c>
      <c r="F8" s="285">
        <f t="shared" si="1"/>
        <v>0.17138529780507211</v>
      </c>
      <c r="G8" s="225"/>
    </row>
    <row r="9" spans="2:10" x14ac:dyDescent="0.4">
      <c r="B9" s="281" t="s">
        <v>575</v>
      </c>
      <c r="C9" s="282">
        <v>3389.3</v>
      </c>
      <c r="D9" s="283">
        <v>1439.2981736843999</v>
      </c>
      <c r="E9" s="284">
        <f t="shared" si="0"/>
        <v>4828.5981736844005</v>
      </c>
      <c r="F9" s="285">
        <f t="shared" si="1"/>
        <v>0.29807785239378526</v>
      </c>
      <c r="G9" s="225"/>
    </row>
    <row r="10" spans="2:10" x14ac:dyDescent="0.4">
      <c r="B10" s="281" t="s">
        <v>576</v>
      </c>
      <c r="C10" s="286">
        <v>4125.2</v>
      </c>
      <c r="D10" s="283">
        <v>1002.96457894294</v>
      </c>
      <c r="E10" s="284">
        <f t="shared" si="0"/>
        <v>5128.1645789429394</v>
      </c>
      <c r="F10" s="285">
        <f t="shared" si="1"/>
        <v>0.19557963936283798</v>
      </c>
      <c r="G10" s="225"/>
      <c r="I10" s="227"/>
      <c r="J10" s="228"/>
    </row>
    <row r="11" spans="2:10" x14ac:dyDescent="0.4">
      <c r="B11" s="281" t="s">
        <v>577</v>
      </c>
      <c r="C11" s="286">
        <v>4013.6</v>
      </c>
      <c r="D11" s="283">
        <v>1413.797282815</v>
      </c>
      <c r="E11" s="284">
        <f t="shared" si="0"/>
        <v>5427.3972828149999</v>
      </c>
      <c r="F11" s="285">
        <f t="shared" si="1"/>
        <v>0.26049268353572841</v>
      </c>
      <c r="G11" s="225"/>
      <c r="I11" s="227"/>
      <c r="J11" s="228"/>
    </row>
    <row r="12" spans="2:10" x14ac:dyDescent="0.4">
      <c r="B12" s="281" t="s">
        <v>578</v>
      </c>
      <c r="C12" s="286">
        <v>5434.7</v>
      </c>
      <c r="D12" s="283">
        <v>2448.2909260010001</v>
      </c>
      <c r="E12" s="284">
        <f t="shared" si="0"/>
        <v>7882.9909260009999</v>
      </c>
      <c r="F12" s="285">
        <f t="shared" si="1"/>
        <v>0.31057893494785555</v>
      </c>
      <c r="G12" s="225"/>
      <c r="I12" s="227"/>
      <c r="J12" s="228"/>
    </row>
    <row r="13" spans="2:10" x14ac:dyDescent="0.4">
      <c r="B13" s="221"/>
      <c r="E13" s="229"/>
      <c r="I13" s="227"/>
      <c r="J13" s="228"/>
    </row>
    <row r="14" spans="2:10" x14ac:dyDescent="0.4">
      <c r="I14" s="227"/>
      <c r="J14" s="228"/>
    </row>
    <row r="15" spans="2:10" x14ac:dyDescent="0.4">
      <c r="G15" s="285"/>
      <c r="H15" s="220"/>
      <c r="I15" s="227"/>
      <c r="J15" s="228"/>
    </row>
    <row r="16" spans="2:10" x14ac:dyDescent="0.4">
      <c r="G16" s="285"/>
      <c r="I16" s="227"/>
      <c r="J16" s="228"/>
    </row>
    <row r="17" spans="2:10" x14ac:dyDescent="0.4">
      <c r="G17" s="285"/>
      <c r="I17" s="227"/>
      <c r="J17" s="228"/>
    </row>
    <row r="18" spans="2:10" x14ac:dyDescent="0.4">
      <c r="G18" s="285"/>
      <c r="I18" s="227"/>
      <c r="J18" s="228"/>
    </row>
    <row r="19" spans="2:10" x14ac:dyDescent="0.4">
      <c r="D19" s="232"/>
      <c r="E19" s="232"/>
      <c r="G19" s="225"/>
      <c r="I19" s="227"/>
      <c r="J19" s="228"/>
    </row>
    <row r="20" spans="2:10" x14ac:dyDescent="0.4">
      <c r="C20" s="234"/>
      <c r="D20" s="232"/>
      <c r="E20" s="232"/>
      <c r="F20" s="226"/>
      <c r="G20" s="225"/>
      <c r="H20" s="225"/>
    </row>
    <row r="21" spans="2:10" x14ac:dyDescent="0.4">
      <c r="C21" s="234"/>
      <c r="D21" s="232"/>
      <c r="E21" s="232"/>
      <c r="F21" s="235"/>
      <c r="G21" s="225"/>
      <c r="H21" s="225"/>
    </row>
    <row r="22" spans="2:10" ht="16" thickBot="1" x14ac:dyDescent="0.45">
      <c r="B22" s="230" t="s">
        <v>579</v>
      </c>
      <c r="C22" s="234"/>
      <c r="D22" s="232"/>
      <c r="E22" s="232"/>
      <c r="F22" s="235"/>
      <c r="G22" s="225"/>
      <c r="H22" s="225"/>
    </row>
    <row r="23" spans="2:10" ht="16" thickBot="1" x14ac:dyDescent="0.45">
      <c r="B23" s="231" t="s">
        <v>580</v>
      </c>
      <c r="C23" s="231" t="s">
        <v>581</v>
      </c>
      <c r="D23" s="232"/>
      <c r="E23" s="232"/>
      <c r="F23" s="235"/>
      <c r="G23" s="225"/>
      <c r="H23" s="225"/>
    </row>
    <row r="24" spans="2:10" ht="16" thickBot="1" x14ac:dyDescent="0.45">
      <c r="B24" s="233" t="s">
        <v>582</v>
      </c>
      <c r="C24" s="234" t="s">
        <v>583</v>
      </c>
      <c r="D24" s="232"/>
      <c r="E24" s="232"/>
    </row>
    <row r="25" spans="2:10" ht="16" thickBot="1" x14ac:dyDescent="0.45">
      <c r="B25" s="233" t="s">
        <v>584</v>
      </c>
    </row>
    <row r="26" spans="2:10" ht="16" thickBot="1" x14ac:dyDescent="0.45">
      <c r="B26" s="233" t="s">
        <v>585</v>
      </c>
    </row>
    <row r="27" spans="2:10" ht="16" thickBot="1" x14ac:dyDescent="0.45">
      <c r="B27" s="233" t="s">
        <v>586</v>
      </c>
    </row>
    <row r="28" spans="2:10" ht="16" thickBot="1" x14ac:dyDescent="0.45">
      <c r="B28" s="233" t="s">
        <v>587</v>
      </c>
    </row>
    <row r="31" spans="2:10" x14ac:dyDescent="0.4">
      <c r="B31" s="287"/>
    </row>
    <row r="32" spans="2:10" x14ac:dyDescent="0.4">
      <c r="B32" s="287"/>
    </row>
    <row r="33" spans="2:2" x14ac:dyDescent="0.4">
      <c r="B33" s="287"/>
    </row>
    <row r="34" spans="2:2" x14ac:dyDescent="0.4">
      <c r="B34" s="287"/>
    </row>
    <row r="35" spans="2:2" x14ac:dyDescent="0.4">
      <c r="B35" s="288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D7E4-8C6B-45BA-B6A5-E8DC5E9126F6}">
  <sheetPr>
    <tabColor rgb="FF92D050"/>
  </sheetPr>
  <dimension ref="B1:I14"/>
  <sheetViews>
    <sheetView workbookViewId="0">
      <selection activeCell="M20" sqref="M20"/>
    </sheetView>
  </sheetViews>
  <sheetFormatPr baseColWidth="10" defaultColWidth="7.07421875" defaultRowHeight="12.5" x14ac:dyDescent="0.25"/>
  <cols>
    <col min="1" max="1" width="2.53515625" style="48" customWidth="1"/>
    <col min="2" max="2" width="9.765625" style="48" bestFit="1" customWidth="1"/>
    <col min="3" max="3" width="9" style="48" customWidth="1"/>
    <col min="4" max="4" width="8.765625" style="48" customWidth="1"/>
    <col min="5" max="5" width="11.23046875" style="48" customWidth="1"/>
    <col min="6" max="6" width="12.07421875" style="48" customWidth="1"/>
    <col min="7" max="16384" width="7.07421875" style="48"/>
  </cols>
  <sheetData>
    <row r="1" spans="2:9" x14ac:dyDescent="0.25">
      <c r="I1" s="49"/>
    </row>
    <row r="2" spans="2:9" ht="14.5" x14ac:dyDescent="0.35">
      <c r="B2" s="236" t="s">
        <v>588</v>
      </c>
    </row>
    <row r="3" spans="2:9" ht="14.5" x14ac:dyDescent="0.25">
      <c r="B3" s="53" t="s">
        <v>337</v>
      </c>
    </row>
    <row r="5" spans="2:9" ht="60" x14ac:dyDescent="0.3">
      <c r="B5" s="200" t="s">
        <v>589</v>
      </c>
      <c r="C5" s="201" t="s">
        <v>590</v>
      </c>
      <c r="D5" s="201" t="s">
        <v>591</v>
      </c>
      <c r="E5" s="237" t="s">
        <v>592</v>
      </c>
      <c r="F5" s="201" t="s">
        <v>593</v>
      </c>
    </row>
    <row r="6" spans="2:9" ht="14.5" x14ac:dyDescent="0.4">
      <c r="B6" s="52" t="s">
        <v>442</v>
      </c>
      <c r="C6" s="238">
        <v>559</v>
      </c>
      <c r="D6" s="238">
        <v>76</v>
      </c>
      <c r="E6" s="239">
        <f>D6/C6</f>
        <v>0.13595706618962433</v>
      </c>
      <c r="F6" s="238">
        <v>129</v>
      </c>
    </row>
    <row r="7" spans="2:9" ht="14.5" x14ac:dyDescent="0.4">
      <c r="B7" s="52" t="s">
        <v>452</v>
      </c>
      <c r="C7" s="238">
        <v>146</v>
      </c>
      <c r="D7" s="238">
        <v>34</v>
      </c>
      <c r="E7" s="239">
        <f t="shared" ref="E7:E13" si="0">D7/C7</f>
        <v>0.23287671232876711</v>
      </c>
      <c r="F7" s="238">
        <v>42</v>
      </c>
    </row>
    <row r="8" spans="2:9" ht="14.5" x14ac:dyDescent="0.4">
      <c r="B8" s="52" t="s">
        <v>455</v>
      </c>
      <c r="C8" s="238">
        <v>121</v>
      </c>
      <c r="D8" s="238">
        <v>21</v>
      </c>
      <c r="E8" s="239">
        <f t="shared" si="0"/>
        <v>0.17355371900826447</v>
      </c>
      <c r="F8" s="238">
        <v>31</v>
      </c>
    </row>
    <row r="9" spans="2:9" ht="14.5" x14ac:dyDescent="0.4">
      <c r="B9" s="52" t="s">
        <v>456</v>
      </c>
      <c r="C9" s="238">
        <v>72</v>
      </c>
      <c r="D9" s="238">
        <v>15</v>
      </c>
      <c r="E9" s="239">
        <f t="shared" si="0"/>
        <v>0.20833333333333334</v>
      </c>
      <c r="F9" s="238">
        <v>17</v>
      </c>
    </row>
    <row r="10" spans="2:9" ht="14.5" x14ac:dyDescent="0.4">
      <c r="B10" s="52" t="s">
        <v>457</v>
      </c>
      <c r="C10" s="238">
        <v>66</v>
      </c>
      <c r="D10" s="238">
        <v>15</v>
      </c>
      <c r="E10" s="239">
        <f t="shared" si="0"/>
        <v>0.22727272727272727</v>
      </c>
      <c r="F10" s="238">
        <v>18</v>
      </c>
    </row>
    <row r="11" spans="2:9" ht="14.5" x14ac:dyDescent="0.4">
      <c r="B11" s="52" t="s">
        <v>458</v>
      </c>
      <c r="C11" s="238">
        <v>69</v>
      </c>
      <c r="D11" s="238">
        <v>14</v>
      </c>
      <c r="E11" s="239">
        <f t="shared" si="0"/>
        <v>0.20289855072463769</v>
      </c>
      <c r="F11" s="238">
        <v>21</v>
      </c>
    </row>
    <row r="12" spans="2:9" ht="14.5" x14ac:dyDescent="0.4">
      <c r="B12" s="52" t="s">
        <v>459</v>
      </c>
      <c r="C12" s="238">
        <v>35</v>
      </c>
      <c r="D12" s="238">
        <v>13</v>
      </c>
      <c r="E12" s="239">
        <f t="shared" si="0"/>
        <v>0.37142857142857144</v>
      </c>
      <c r="F12" s="238">
        <v>15</v>
      </c>
    </row>
    <row r="13" spans="2:9" ht="14.5" x14ac:dyDescent="0.4">
      <c r="B13" s="52" t="s">
        <v>465</v>
      </c>
      <c r="C13" s="238">
        <v>38</v>
      </c>
      <c r="D13" s="238">
        <v>9</v>
      </c>
      <c r="E13" s="239">
        <f t="shared" si="0"/>
        <v>0.23684210526315788</v>
      </c>
      <c r="F13" s="238">
        <v>13</v>
      </c>
    </row>
    <row r="14" spans="2:9" ht="14.5" x14ac:dyDescent="0.4">
      <c r="B14" s="52" t="s">
        <v>540</v>
      </c>
      <c r="C14" s="238">
        <v>0</v>
      </c>
      <c r="D14" s="238">
        <v>0</v>
      </c>
      <c r="E14" s="239">
        <v>0</v>
      </c>
      <c r="F14" s="238">
        <v>0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4CC3-345F-4435-A067-362A4D34AEF6}">
  <dimension ref="A1:G4"/>
  <sheetViews>
    <sheetView workbookViewId="0">
      <selection activeCell="M20" sqref="M20"/>
    </sheetView>
  </sheetViews>
  <sheetFormatPr baseColWidth="10" defaultColWidth="7.3828125" defaultRowHeight="15.5" x14ac:dyDescent="0.4"/>
  <cols>
    <col min="1" max="16384" width="7.3828125" style="50"/>
  </cols>
  <sheetData>
    <row r="1" spans="1:7" x14ac:dyDescent="0.4">
      <c r="A1" s="50" t="s">
        <v>707</v>
      </c>
    </row>
    <row r="3" spans="1:7" x14ac:dyDescent="0.4">
      <c r="A3" s="410">
        <v>2017</v>
      </c>
      <c r="B3" s="410">
        <v>2018</v>
      </c>
      <c r="C3" s="410">
        <v>2019</v>
      </c>
      <c r="D3" s="410">
        <v>2020</v>
      </c>
      <c r="E3" s="410">
        <v>2021</v>
      </c>
      <c r="F3" s="410">
        <v>2022</v>
      </c>
      <c r="G3" s="410">
        <v>2023</v>
      </c>
    </row>
    <row r="4" spans="1:7" x14ac:dyDescent="0.4">
      <c r="A4" s="414">
        <v>1</v>
      </c>
      <c r="B4" s="414">
        <v>3</v>
      </c>
      <c r="C4" s="414">
        <v>24</v>
      </c>
      <c r="D4" s="414">
        <v>52</v>
      </c>
      <c r="E4" s="414">
        <v>55</v>
      </c>
      <c r="F4" s="414">
        <v>118</v>
      </c>
      <c r="G4" s="414">
        <v>146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AF7C2-A8BB-46F4-AB53-DED51A3F4A9B}">
  <dimension ref="A1:D6"/>
  <sheetViews>
    <sheetView workbookViewId="0"/>
  </sheetViews>
  <sheetFormatPr baseColWidth="10" defaultColWidth="7.3828125" defaultRowHeight="15.5" x14ac:dyDescent="0.4"/>
  <sheetData>
    <row r="1" spans="1:4" x14ac:dyDescent="0.4">
      <c r="A1" s="413" t="s">
        <v>708</v>
      </c>
    </row>
    <row r="3" spans="1:4" x14ac:dyDescent="0.4">
      <c r="B3" s="408" t="s">
        <v>709</v>
      </c>
      <c r="C3" s="408" t="s">
        <v>710</v>
      </c>
      <c r="D3" s="408" t="s">
        <v>711</v>
      </c>
    </row>
    <row r="4" spans="1:4" x14ac:dyDescent="0.4">
      <c r="A4" s="409" t="s">
        <v>712</v>
      </c>
      <c r="B4">
        <v>154</v>
      </c>
      <c r="C4">
        <v>97</v>
      </c>
      <c r="D4">
        <v>4</v>
      </c>
    </row>
    <row r="5" spans="1:4" x14ac:dyDescent="0.4">
      <c r="A5" s="409" t="s">
        <v>713</v>
      </c>
      <c r="B5">
        <v>159</v>
      </c>
      <c r="C5">
        <v>80</v>
      </c>
      <c r="D5">
        <v>1</v>
      </c>
    </row>
    <row r="6" spans="1:4" x14ac:dyDescent="0.4">
      <c r="A6" s="409" t="s">
        <v>380</v>
      </c>
      <c r="B6">
        <v>8</v>
      </c>
      <c r="C6"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6BFE-EF08-44AE-9ABA-3091C4B4DC8F}">
  <dimension ref="A1:H43"/>
  <sheetViews>
    <sheetView workbookViewId="0">
      <selection activeCell="K16" sqref="K16"/>
    </sheetView>
  </sheetViews>
  <sheetFormatPr baseColWidth="10" defaultColWidth="7.3828125" defaultRowHeight="15.5" x14ac:dyDescent="0.4"/>
  <cols>
    <col min="6" max="6" width="7.3828125" style="357"/>
  </cols>
  <sheetData>
    <row r="1" spans="1:8" x14ac:dyDescent="0.4">
      <c r="A1" s="413" t="s">
        <v>714</v>
      </c>
    </row>
    <row r="3" spans="1:8" x14ac:dyDescent="0.4">
      <c r="A3" t="s">
        <v>715</v>
      </c>
      <c r="F3" s="357" t="s">
        <v>716</v>
      </c>
    </row>
    <row r="5" spans="1:8" x14ac:dyDescent="0.4">
      <c r="A5" s="407"/>
      <c r="B5" s="410" t="s">
        <v>401</v>
      </c>
      <c r="C5" s="410" t="s">
        <v>402</v>
      </c>
      <c r="F5" s="411"/>
      <c r="G5" s="412" t="s">
        <v>401</v>
      </c>
      <c r="H5" s="412" t="s">
        <v>402</v>
      </c>
    </row>
    <row r="6" spans="1:8" x14ac:dyDescent="0.4">
      <c r="A6" s="357">
        <v>24</v>
      </c>
      <c r="C6">
        <v>2</v>
      </c>
      <c r="F6" s="357">
        <v>24</v>
      </c>
    </row>
    <row r="7" spans="1:8" x14ac:dyDescent="0.4">
      <c r="A7" s="357">
        <v>25</v>
      </c>
      <c r="B7">
        <v>1</v>
      </c>
      <c r="C7">
        <v>8</v>
      </c>
      <c r="F7" s="357">
        <v>25</v>
      </c>
      <c r="H7">
        <v>1</v>
      </c>
    </row>
    <row r="8" spans="1:8" x14ac:dyDescent="0.4">
      <c r="A8" s="357">
        <v>26</v>
      </c>
      <c r="B8">
        <v>8</v>
      </c>
      <c r="C8">
        <v>9</v>
      </c>
      <c r="F8" s="357">
        <v>26</v>
      </c>
    </row>
    <row r="9" spans="1:8" x14ac:dyDescent="0.4">
      <c r="A9" s="357">
        <v>27</v>
      </c>
      <c r="B9">
        <v>16</v>
      </c>
      <c r="C9">
        <v>14</v>
      </c>
      <c r="F9" s="357">
        <v>27</v>
      </c>
      <c r="G9">
        <v>1</v>
      </c>
    </row>
    <row r="10" spans="1:8" x14ac:dyDescent="0.4">
      <c r="A10" s="357">
        <v>28</v>
      </c>
      <c r="B10">
        <v>8</v>
      </c>
      <c r="C10">
        <v>16</v>
      </c>
      <c r="F10" s="357">
        <v>28</v>
      </c>
    </row>
    <row r="11" spans="1:8" x14ac:dyDescent="0.4">
      <c r="A11" s="357">
        <v>29</v>
      </c>
      <c r="B11">
        <v>20</v>
      </c>
      <c r="C11">
        <v>21</v>
      </c>
      <c r="F11" s="357">
        <v>29</v>
      </c>
      <c r="G11">
        <v>3</v>
      </c>
      <c r="H11">
        <v>2</v>
      </c>
    </row>
    <row r="12" spans="1:8" x14ac:dyDescent="0.4">
      <c r="A12" s="357">
        <v>30</v>
      </c>
      <c r="B12">
        <v>13</v>
      </c>
      <c r="C12">
        <v>17</v>
      </c>
      <c r="F12" s="357">
        <v>30</v>
      </c>
      <c r="G12">
        <v>1</v>
      </c>
      <c r="H12">
        <v>8</v>
      </c>
    </row>
    <row r="13" spans="1:8" x14ac:dyDescent="0.4">
      <c r="A13" s="357">
        <v>31</v>
      </c>
      <c r="B13">
        <v>11</v>
      </c>
      <c r="C13">
        <v>13</v>
      </c>
      <c r="F13" s="357">
        <v>31</v>
      </c>
      <c r="G13">
        <v>6</v>
      </c>
      <c r="H13">
        <v>7</v>
      </c>
    </row>
    <row r="14" spans="1:8" x14ac:dyDescent="0.4">
      <c r="A14" s="357">
        <v>32</v>
      </c>
      <c r="B14">
        <v>12</v>
      </c>
      <c r="C14">
        <v>12</v>
      </c>
      <c r="F14" s="357">
        <v>32</v>
      </c>
      <c r="G14">
        <v>13</v>
      </c>
      <c r="H14">
        <v>14</v>
      </c>
    </row>
    <row r="15" spans="1:8" x14ac:dyDescent="0.4">
      <c r="A15" s="357">
        <v>33</v>
      </c>
      <c r="B15">
        <v>9</v>
      </c>
      <c r="C15">
        <v>6</v>
      </c>
      <c r="F15" s="357">
        <v>33</v>
      </c>
      <c r="G15">
        <v>7</v>
      </c>
      <c r="H15">
        <v>10</v>
      </c>
    </row>
    <row r="16" spans="1:8" x14ac:dyDescent="0.4">
      <c r="A16" s="357">
        <v>34</v>
      </c>
      <c r="B16">
        <v>2</v>
      </c>
      <c r="C16">
        <v>7</v>
      </c>
      <c r="F16" s="357">
        <v>34</v>
      </c>
      <c r="G16">
        <v>8</v>
      </c>
      <c r="H16">
        <v>6</v>
      </c>
    </row>
    <row r="17" spans="1:8" x14ac:dyDescent="0.4">
      <c r="A17" s="357">
        <v>35</v>
      </c>
      <c r="B17">
        <v>6</v>
      </c>
      <c r="C17">
        <v>4</v>
      </c>
      <c r="F17" s="357">
        <v>35</v>
      </c>
      <c r="G17">
        <v>13</v>
      </c>
      <c r="H17">
        <v>8</v>
      </c>
    </row>
    <row r="18" spans="1:8" x14ac:dyDescent="0.4">
      <c r="A18" s="357">
        <v>36</v>
      </c>
      <c r="B18">
        <v>5</v>
      </c>
      <c r="C18">
        <v>2</v>
      </c>
      <c r="F18" s="357">
        <v>36</v>
      </c>
      <c r="G18">
        <v>5</v>
      </c>
      <c r="H18">
        <v>4</v>
      </c>
    </row>
    <row r="19" spans="1:8" x14ac:dyDescent="0.4">
      <c r="A19" s="357">
        <v>37</v>
      </c>
      <c r="B19">
        <v>3</v>
      </c>
      <c r="C19">
        <v>3</v>
      </c>
      <c r="F19" s="357">
        <v>37</v>
      </c>
      <c r="G19">
        <v>7</v>
      </c>
      <c r="H19">
        <v>1</v>
      </c>
    </row>
    <row r="20" spans="1:8" x14ac:dyDescent="0.4">
      <c r="A20" s="357">
        <v>38</v>
      </c>
      <c r="B20">
        <v>4</v>
      </c>
      <c r="C20">
        <v>6</v>
      </c>
      <c r="F20" s="357">
        <v>38</v>
      </c>
      <c r="G20">
        <v>3</v>
      </c>
      <c r="H20">
        <v>4</v>
      </c>
    </row>
    <row r="21" spans="1:8" x14ac:dyDescent="0.4">
      <c r="A21" s="357">
        <v>39</v>
      </c>
      <c r="B21">
        <v>3</v>
      </c>
      <c r="C21">
        <v>1</v>
      </c>
      <c r="F21" s="357">
        <v>39</v>
      </c>
      <c r="G21">
        <v>3</v>
      </c>
      <c r="H21">
        <v>2</v>
      </c>
    </row>
    <row r="22" spans="1:8" x14ac:dyDescent="0.4">
      <c r="A22" s="357">
        <v>40</v>
      </c>
      <c r="B22">
        <v>5</v>
      </c>
      <c r="C22">
        <v>4</v>
      </c>
      <c r="F22" s="357">
        <v>40</v>
      </c>
      <c r="G22">
        <v>3</v>
      </c>
      <c r="H22">
        <v>1</v>
      </c>
    </row>
    <row r="23" spans="1:8" x14ac:dyDescent="0.4">
      <c r="A23" s="357">
        <v>41</v>
      </c>
      <c r="B23">
        <v>3</v>
      </c>
      <c r="C23">
        <v>1</v>
      </c>
      <c r="F23" s="357">
        <v>41</v>
      </c>
      <c r="H23">
        <v>4</v>
      </c>
    </row>
    <row r="24" spans="1:8" x14ac:dyDescent="0.4">
      <c r="A24" s="357">
        <v>42</v>
      </c>
      <c r="B24">
        <v>2</v>
      </c>
      <c r="C24">
        <v>1</v>
      </c>
      <c r="F24" s="357">
        <v>42</v>
      </c>
      <c r="G24">
        <v>3</v>
      </c>
      <c r="H24">
        <v>1</v>
      </c>
    </row>
    <row r="25" spans="1:8" x14ac:dyDescent="0.4">
      <c r="A25" s="357">
        <v>43</v>
      </c>
      <c r="B25">
        <v>1</v>
      </c>
      <c r="C25">
        <v>1</v>
      </c>
      <c r="F25" s="357">
        <v>43</v>
      </c>
      <c r="G25">
        <v>1</v>
      </c>
      <c r="H25">
        <v>1</v>
      </c>
    </row>
    <row r="26" spans="1:8" x14ac:dyDescent="0.4">
      <c r="A26" s="357">
        <v>44</v>
      </c>
      <c r="B26">
        <v>1</v>
      </c>
      <c r="F26" s="357">
        <v>44</v>
      </c>
      <c r="G26">
        <v>2</v>
      </c>
    </row>
    <row r="27" spans="1:8" x14ac:dyDescent="0.4">
      <c r="A27" s="357">
        <v>45</v>
      </c>
      <c r="B27">
        <v>1</v>
      </c>
      <c r="F27" s="357">
        <v>45</v>
      </c>
      <c r="G27">
        <v>3</v>
      </c>
    </row>
    <row r="28" spans="1:8" x14ac:dyDescent="0.4">
      <c r="A28" s="357">
        <v>46</v>
      </c>
      <c r="B28">
        <v>4</v>
      </c>
      <c r="C28">
        <v>1</v>
      </c>
      <c r="F28" s="357">
        <v>46</v>
      </c>
      <c r="G28">
        <v>2</v>
      </c>
    </row>
    <row r="29" spans="1:8" x14ac:dyDescent="0.4">
      <c r="A29" s="357">
        <v>47</v>
      </c>
      <c r="B29">
        <v>1</v>
      </c>
      <c r="C29">
        <v>1</v>
      </c>
      <c r="F29" s="357">
        <v>47</v>
      </c>
      <c r="G29">
        <v>2</v>
      </c>
    </row>
    <row r="30" spans="1:8" x14ac:dyDescent="0.4">
      <c r="A30" s="357">
        <v>48</v>
      </c>
      <c r="B30">
        <v>1</v>
      </c>
      <c r="F30" s="357">
        <v>48</v>
      </c>
      <c r="G30">
        <v>1</v>
      </c>
    </row>
    <row r="31" spans="1:8" x14ac:dyDescent="0.4">
      <c r="A31" s="357">
        <v>49</v>
      </c>
      <c r="F31" s="357">
        <v>49</v>
      </c>
    </row>
    <row r="32" spans="1:8" x14ac:dyDescent="0.4">
      <c r="A32" s="357">
        <v>50</v>
      </c>
      <c r="C32">
        <v>1</v>
      </c>
      <c r="F32" s="357">
        <v>50</v>
      </c>
      <c r="H32">
        <v>3</v>
      </c>
    </row>
    <row r="33" spans="1:8" x14ac:dyDescent="0.4">
      <c r="A33" s="357">
        <v>51</v>
      </c>
      <c r="B33">
        <v>1</v>
      </c>
      <c r="F33" s="357">
        <v>51</v>
      </c>
      <c r="G33">
        <v>2</v>
      </c>
    </row>
    <row r="34" spans="1:8" x14ac:dyDescent="0.4">
      <c r="A34" s="357">
        <v>52</v>
      </c>
      <c r="F34" s="357">
        <v>52</v>
      </c>
      <c r="G34">
        <v>1</v>
      </c>
    </row>
    <row r="35" spans="1:8" x14ac:dyDescent="0.4">
      <c r="A35" s="357">
        <v>53</v>
      </c>
      <c r="B35">
        <v>1</v>
      </c>
      <c r="F35" s="357">
        <v>53</v>
      </c>
    </row>
    <row r="36" spans="1:8" x14ac:dyDescent="0.4">
      <c r="A36" s="357">
        <v>54</v>
      </c>
      <c r="B36">
        <v>1</v>
      </c>
      <c r="C36">
        <v>2</v>
      </c>
      <c r="F36" s="357">
        <v>54</v>
      </c>
    </row>
    <row r="37" spans="1:8" x14ac:dyDescent="0.4">
      <c r="A37" s="357">
        <v>55</v>
      </c>
      <c r="B37">
        <v>1</v>
      </c>
      <c r="F37" s="357">
        <v>55</v>
      </c>
      <c r="H37">
        <v>1</v>
      </c>
    </row>
    <row r="38" spans="1:8" x14ac:dyDescent="0.4">
      <c r="A38" s="357">
        <v>56</v>
      </c>
      <c r="B38">
        <v>2</v>
      </c>
      <c r="F38" s="357">
        <v>56</v>
      </c>
    </row>
    <row r="39" spans="1:8" x14ac:dyDescent="0.4">
      <c r="A39" s="357">
        <v>57</v>
      </c>
      <c r="C39">
        <v>1</v>
      </c>
      <c r="F39" s="357">
        <v>57</v>
      </c>
    </row>
    <row r="40" spans="1:8" x14ac:dyDescent="0.4">
      <c r="A40" s="357">
        <v>58</v>
      </c>
      <c r="B40">
        <v>1</v>
      </c>
      <c r="F40" s="357">
        <v>58</v>
      </c>
    </row>
    <row r="41" spans="1:8" x14ac:dyDescent="0.4">
      <c r="A41" s="357">
        <v>59</v>
      </c>
      <c r="B41">
        <v>1</v>
      </c>
      <c r="F41" s="357">
        <v>59</v>
      </c>
    </row>
    <row r="42" spans="1:8" x14ac:dyDescent="0.4">
      <c r="A42" s="357">
        <v>60</v>
      </c>
      <c r="B42">
        <v>1</v>
      </c>
      <c r="F42" s="357">
        <v>60</v>
      </c>
    </row>
    <row r="43" spans="1:8" x14ac:dyDescent="0.4">
      <c r="A43" s="357">
        <v>61</v>
      </c>
      <c r="C43">
        <v>1</v>
      </c>
      <c r="F43" s="357">
        <v>61</v>
      </c>
      <c r="G4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8DF9-6A35-4ACF-9A40-BEBDE213A483}">
  <dimension ref="A1:B20"/>
  <sheetViews>
    <sheetView workbookViewId="0">
      <selection activeCell="D23" sqref="D23"/>
    </sheetView>
  </sheetViews>
  <sheetFormatPr baseColWidth="10" defaultColWidth="10.84375" defaultRowHeight="15.5" x14ac:dyDescent="0.35"/>
  <cols>
    <col min="1" max="16384" width="10.84375" style="296"/>
  </cols>
  <sheetData>
    <row r="1" spans="1:2" x14ac:dyDescent="0.35">
      <c r="A1" s="295" t="s">
        <v>117</v>
      </c>
    </row>
    <row r="3" spans="1:2" ht="31" x14ac:dyDescent="0.35">
      <c r="A3" s="297" t="s">
        <v>118</v>
      </c>
      <c r="B3" s="298" t="s">
        <v>119</v>
      </c>
    </row>
    <row r="4" spans="1:2" x14ac:dyDescent="0.35">
      <c r="A4" s="299" t="s">
        <v>120</v>
      </c>
      <c r="B4" s="300">
        <v>25.794</v>
      </c>
    </row>
    <row r="5" spans="1:2" x14ac:dyDescent="0.35">
      <c r="A5" s="299" t="s">
        <v>121</v>
      </c>
      <c r="B5" s="300">
        <v>6.3979999999999997</v>
      </c>
    </row>
    <row r="6" spans="1:2" x14ac:dyDescent="0.35">
      <c r="A6" s="299" t="s">
        <v>122</v>
      </c>
      <c r="B6" s="300">
        <v>5.3550000000000004</v>
      </c>
    </row>
    <row r="7" spans="1:2" x14ac:dyDescent="0.35">
      <c r="A7" s="299" t="s">
        <v>123</v>
      </c>
      <c r="B7" s="300">
        <v>2.4060000000000001</v>
      </c>
    </row>
    <row r="8" spans="1:2" x14ac:dyDescent="0.35">
      <c r="A8" s="299" t="s">
        <v>124</v>
      </c>
      <c r="B8" s="300">
        <v>1.56</v>
      </c>
    </row>
    <row r="9" spans="1:2" x14ac:dyDescent="0.35">
      <c r="A9" s="299" t="s">
        <v>125</v>
      </c>
      <c r="B9" s="300">
        <v>1.4590000000000001</v>
      </c>
    </row>
    <row r="10" spans="1:2" x14ac:dyDescent="0.35">
      <c r="A10" s="299" t="s">
        <v>126</v>
      </c>
      <c r="B10" s="300">
        <v>1.389</v>
      </c>
    </row>
    <row r="11" spans="1:2" x14ac:dyDescent="0.35">
      <c r="A11" s="299" t="s">
        <v>127</v>
      </c>
      <c r="B11" s="300">
        <v>0.95199999999999996</v>
      </c>
    </row>
    <row r="12" spans="1:2" x14ac:dyDescent="0.35">
      <c r="A12" s="299" t="s">
        <v>128</v>
      </c>
      <c r="B12" s="300">
        <v>0.94599999999999995</v>
      </c>
    </row>
    <row r="13" spans="1:2" x14ac:dyDescent="0.35">
      <c r="A13" s="299" t="s">
        <v>129</v>
      </c>
      <c r="B13" s="300">
        <v>0.41299999999999998</v>
      </c>
    </row>
    <row r="14" spans="1:2" x14ac:dyDescent="0.35">
      <c r="A14" s="299" t="s">
        <v>130</v>
      </c>
      <c r="B14" s="300">
        <v>0.38700000000000001</v>
      </c>
    </row>
    <row r="15" spans="1:2" x14ac:dyDescent="0.35">
      <c r="A15" s="299" t="s">
        <v>131</v>
      </c>
      <c r="B15" s="300">
        <v>0.376</v>
      </c>
    </row>
    <row r="16" spans="1:2" x14ac:dyDescent="0.35">
      <c r="A16" s="299" t="s">
        <v>132</v>
      </c>
      <c r="B16" s="300">
        <v>0.28689999999999999</v>
      </c>
    </row>
    <row r="17" spans="1:2" x14ac:dyDescent="0.35">
      <c r="A17" s="299" t="s">
        <v>133</v>
      </c>
      <c r="B17" s="300">
        <v>0.25600000000000001</v>
      </c>
    </row>
    <row r="18" spans="1:2" x14ac:dyDescent="0.35">
      <c r="A18" s="299" t="s">
        <v>134</v>
      </c>
      <c r="B18" s="300">
        <v>0.17699999999999999</v>
      </c>
    </row>
    <row r="19" spans="1:2" x14ac:dyDescent="0.35">
      <c r="A19" s="299" t="s">
        <v>135</v>
      </c>
      <c r="B19" s="300">
        <v>0.16800000000000001</v>
      </c>
    </row>
    <row r="20" spans="1:2" x14ac:dyDescent="0.35">
      <c r="A20" s="299" t="s">
        <v>136</v>
      </c>
      <c r="B20" s="300">
        <f>SUM(B4:B19)</f>
        <v>48.322899999999997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D4A73-4E0F-4129-BB73-81F8F153653C}">
  <dimension ref="A1:E9"/>
  <sheetViews>
    <sheetView workbookViewId="0">
      <selection activeCell="A16" sqref="A16"/>
    </sheetView>
  </sheetViews>
  <sheetFormatPr baseColWidth="10" defaultColWidth="7.3828125" defaultRowHeight="15.5" x14ac:dyDescent="0.4"/>
  <cols>
    <col min="1" max="1" width="27.07421875" customWidth="1"/>
    <col min="2" max="2" width="19.07421875" customWidth="1"/>
    <col min="3" max="3" width="21.61328125" customWidth="1"/>
  </cols>
  <sheetData>
    <row r="1" spans="1:5" x14ac:dyDescent="0.4">
      <c r="A1" s="415" t="s">
        <v>717</v>
      </c>
    </row>
    <row r="3" spans="1:5" x14ac:dyDescent="0.4">
      <c r="B3" t="s">
        <v>718</v>
      </c>
      <c r="C3" t="s">
        <v>719</v>
      </c>
      <c r="D3" t="s">
        <v>720</v>
      </c>
      <c r="E3" t="s">
        <v>721</v>
      </c>
    </row>
    <row r="4" spans="1:5" x14ac:dyDescent="0.4">
      <c r="A4" t="s">
        <v>173</v>
      </c>
      <c r="B4" s="280">
        <v>8.0996884735202487E-2</v>
      </c>
      <c r="C4" s="280">
        <v>7.1867612293144215E-2</v>
      </c>
      <c r="D4" s="280">
        <v>0.15730337078651685</v>
      </c>
      <c r="E4" s="280">
        <v>7.9670329670329665E-2</v>
      </c>
    </row>
    <row r="5" spans="1:5" x14ac:dyDescent="0.4">
      <c r="A5" t="s">
        <v>178</v>
      </c>
      <c r="B5" s="280">
        <v>3.7383177570093455E-2</v>
      </c>
      <c r="C5" s="280">
        <v>4.5390070921985819E-2</v>
      </c>
      <c r="D5" s="280">
        <v>4.49438202247191E-2</v>
      </c>
      <c r="E5" s="280">
        <v>3.021978021978022E-2</v>
      </c>
    </row>
    <row r="6" spans="1:5" x14ac:dyDescent="0.4">
      <c r="A6" t="s">
        <v>175</v>
      </c>
      <c r="B6" s="280">
        <v>0.24610591900311526</v>
      </c>
      <c r="C6" s="280">
        <v>0.23735224586288417</v>
      </c>
      <c r="D6" s="280">
        <v>0.38764044943820225</v>
      </c>
      <c r="E6" s="280">
        <v>0.33424908424908423</v>
      </c>
    </row>
    <row r="7" spans="1:5" x14ac:dyDescent="0.4">
      <c r="A7" t="s">
        <v>177</v>
      </c>
      <c r="B7" s="280">
        <v>6.2305295950155763E-2</v>
      </c>
      <c r="C7" s="280">
        <v>0.14657210401891252</v>
      </c>
      <c r="D7" s="280">
        <v>0.14606741573033707</v>
      </c>
      <c r="E7" s="280">
        <v>0.17765567765567766</v>
      </c>
    </row>
    <row r="8" spans="1:5" x14ac:dyDescent="0.4">
      <c r="A8" t="s">
        <v>174</v>
      </c>
      <c r="B8" s="280">
        <v>0.3364485981308411</v>
      </c>
      <c r="C8" s="280">
        <v>0.25437352245862882</v>
      </c>
      <c r="D8" s="280">
        <v>0.19662921348314608</v>
      </c>
      <c r="E8" s="280">
        <v>0.21794871794871795</v>
      </c>
    </row>
    <row r="9" spans="1:5" x14ac:dyDescent="0.4">
      <c r="A9" t="s">
        <v>176</v>
      </c>
      <c r="B9" s="280">
        <v>0.2367601246105919</v>
      </c>
      <c r="C9" s="280">
        <v>0.24444444444444444</v>
      </c>
      <c r="D9" s="280">
        <v>6.741573033707865E-2</v>
      </c>
      <c r="E9" s="280">
        <v>0.16025641025641027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179A-3C46-4080-B8C8-CACEAD71659D}">
  <dimension ref="A1:C51"/>
  <sheetViews>
    <sheetView topLeftCell="A15" workbookViewId="0">
      <selection activeCell="P33" sqref="P33"/>
    </sheetView>
  </sheetViews>
  <sheetFormatPr baseColWidth="10" defaultColWidth="7.3828125" defaultRowHeight="15.5" x14ac:dyDescent="0.4"/>
  <cols>
    <col min="1" max="1" width="11.61328125" customWidth="1"/>
  </cols>
  <sheetData>
    <row r="1" spans="1:3" x14ac:dyDescent="0.4">
      <c r="A1" t="s">
        <v>722</v>
      </c>
      <c r="B1" t="s">
        <v>723</v>
      </c>
      <c r="C1" t="s">
        <v>724</v>
      </c>
    </row>
    <row r="2" spans="1:3" x14ac:dyDescent="0.4">
      <c r="A2" s="357" t="s">
        <v>442</v>
      </c>
      <c r="B2">
        <v>99</v>
      </c>
      <c r="C2" s="280">
        <f>B2/399</f>
        <v>0.24812030075187969</v>
      </c>
    </row>
    <row r="3" spans="1:3" x14ac:dyDescent="0.4">
      <c r="A3" s="357" t="s">
        <v>424</v>
      </c>
      <c r="B3">
        <v>57</v>
      </c>
      <c r="C3" s="280">
        <f t="shared" ref="C3:C51" si="0">B3/399</f>
        <v>0.14285714285714285</v>
      </c>
    </row>
    <row r="4" spans="1:3" x14ac:dyDescent="0.4">
      <c r="A4" s="357" t="s">
        <v>418</v>
      </c>
      <c r="B4">
        <v>28</v>
      </c>
      <c r="C4" s="280">
        <f t="shared" si="0"/>
        <v>7.0175438596491224E-2</v>
      </c>
    </row>
    <row r="5" spans="1:3" x14ac:dyDescent="0.4">
      <c r="A5" s="357" t="s">
        <v>426</v>
      </c>
      <c r="B5">
        <v>24</v>
      </c>
      <c r="C5" s="280">
        <f t="shared" si="0"/>
        <v>6.0150375939849621E-2</v>
      </c>
    </row>
    <row r="6" spans="1:3" x14ac:dyDescent="0.4">
      <c r="A6" s="357" t="s">
        <v>452</v>
      </c>
      <c r="B6">
        <v>21</v>
      </c>
      <c r="C6" s="280">
        <f t="shared" si="0"/>
        <v>5.2631578947368418E-2</v>
      </c>
    </row>
    <row r="7" spans="1:3" x14ac:dyDescent="0.4">
      <c r="A7" s="357" t="s">
        <v>454</v>
      </c>
      <c r="B7">
        <v>19</v>
      </c>
      <c r="C7" s="280">
        <f t="shared" si="0"/>
        <v>4.7619047619047616E-2</v>
      </c>
    </row>
    <row r="8" spans="1:3" x14ac:dyDescent="0.4">
      <c r="A8" s="357" t="s">
        <v>422</v>
      </c>
      <c r="B8">
        <v>19</v>
      </c>
      <c r="C8" s="280">
        <f t="shared" si="0"/>
        <v>4.7619047619047616E-2</v>
      </c>
    </row>
    <row r="9" spans="1:3" x14ac:dyDescent="0.4">
      <c r="A9" s="357" t="s">
        <v>421</v>
      </c>
      <c r="B9">
        <v>16</v>
      </c>
      <c r="C9" s="280">
        <f t="shared" si="0"/>
        <v>4.0100250626566414E-2</v>
      </c>
    </row>
    <row r="10" spans="1:3" x14ac:dyDescent="0.4">
      <c r="A10" s="357" t="s">
        <v>428</v>
      </c>
      <c r="B10">
        <v>16</v>
      </c>
      <c r="C10" s="280">
        <f t="shared" si="0"/>
        <v>4.0100250626566414E-2</v>
      </c>
    </row>
    <row r="11" spans="1:3" x14ac:dyDescent="0.4">
      <c r="A11" s="357" t="s">
        <v>420</v>
      </c>
      <c r="B11">
        <v>13</v>
      </c>
      <c r="C11" s="280">
        <f t="shared" si="0"/>
        <v>3.2581453634085211E-2</v>
      </c>
    </row>
    <row r="12" spans="1:3" x14ac:dyDescent="0.4">
      <c r="A12" s="357" t="s">
        <v>419</v>
      </c>
      <c r="B12">
        <v>13</v>
      </c>
      <c r="C12" s="280">
        <f t="shared" si="0"/>
        <v>3.2581453634085211E-2</v>
      </c>
    </row>
    <row r="13" spans="1:3" x14ac:dyDescent="0.4">
      <c r="A13" s="357" t="s">
        <v>431</v>
      </c>
      <c r="B13">
        <v>6</v>
      </c>
      <c r="C13" s="280">
        <f t="shared" si="0"/>
        <v>1.5037593984962405E-2</v>
      </c>
    </row>
    <row r="14" spans="1:3" x14ac:dyDescent="0.4">
      <c r="A14" s="357" t="s">
        <v>432</v>
      </c>
      <c r="B14">
        <v>5</v>
      </c>
      <c r="C14" s="280">
        <f t="shared" si="0"/>
        <v>1.2531328320802004E-2</v>
      </c>
    </row>
    <row r="15" spans="1:3" x14ac:dyDescent="0.4">
      <c r="A15" s="357" t="s">
        <v>458</v>
      </c>
      <c r="B15">
        <v>5</v>
      </c>
      <c r="C15" s="280">
        <f t="shared" si="0"/>
        <v>1.2531328320802004E-2</v>
      </c>
    </row>
    <row r="16" spans="1:3" x14ac:dyDescent="0.4">
      <c r="A16" s="357" t="s">
        <v>492</v>
      </c>
      <c r="B16">
        <v>5</v>
      </c>
      <c r="C16" s="280">
        <f t="shared" si="0"/>
        <v>1.2531328320802004E-2</v>
      </c>
    </row>
    <row r="17" spans="1:3" x14ac:dyDescent="0.4">
      <c r="A17" s="357" t="s">
        <v>459</v>
      </c>
      <c r="B17">
        <v>4</v>
      </c>
      <c r="C17" s="280">
        <f t="shared" si="0"/>
        <v>1.0025062656641603E-2</v>
      </c>
    </row>
    <row r="18" spans="1:3" x14ac:dyDescent="0.4">
      <c r="A18" s="357" t="s">
        <v>539</v>
      </c>
      <c r="B18">
        <v>4</v>
      </c>
      <c r="C18" s="280">
        <f t="shared" si="0"/>
        <v>1.0025062656641603E-2</v>
      </c>
    </row>
    <row r="19" spans="1:3" x14ac:dyDescent="0.4">
      <c r="A19" s="357" t="s">
        <v>423</v>
      </c>
      <c r="B19">
        <v>3</v>
      </c>
      <c r="C19" s="280">
        <f t="shared" si="0"/>
        <v>7.5187969924812026E-3</v>
      </c>
    </row>
    <row r="20" spans="1:3" x14ac:dyDescent="0.4">
      <c r="A20" s="357" t="s">
        <v>429</v>
      </c>
      <c r="B20">
        <v>3</v>
      </c>
      <c r="C20" s="280">
        <f t="shared" si="0"/>
        <v>7.5187969924812026E-3</v>
      </c>
    </row>
    <row r="21" spans="1:3" x14ac:dyDescent="0.4">
      <c r="A21" s="357" t="s">
        <v>430</v>
      </c>
      <c r="B21">
        <v>3</v>
      </c>
      <c r="C21" s="280">
        <f t="shared" si="0"/>
        <v>7.5187969924812026E-3</v>
      </c>
    </row>
    <row r="22" spans="1:3" x14ac:dyDescent="0.4">
      <c r="A22" s="357" t="s">
        <v>457</v>
      </c>
      <c r="B22">
        <v>2</v>
      </c>
      <c r="C22" s="280">
        <f t="shared" si="0"/>
        <v>5.0125313283208017E-3</v>
      </c>
    </row>
    <row r="23" spans="1:3" x14ac:dyDescent="0.4">
      <c r="A23" s="357" t="s">
        <v>725</v>
      </c>
      <c r="B23">
        <v>2</v>
      </c>
      <c r="C23" s="280">
        <f t="shared" si="0"/>
        <v>5.0125313283208017E-3</v>
      </c>
    </row>
    <row r="24" spans="1:3" x14ac:dyDescent="0.4">
      <c r="A24" s="357" t="s">
        <v>449</v>
      </c>
      <c r="B24">
        <v>2</v>
      </c>
      <c r="C24" s="280">
        <f t="shared" si="0"/>
        <v>5.0125313283208017E-3</v>
      </c>
    </row>
    <row r="25" spans="1:3" x14ac:dyDescent="0.4">
      <c r="A25" s="357" t="s">
        <v>473</v>
      </c>
      <c r="B25">
        <v>2</v>
      </c>
      <c r="C25" s="280">
        <f t="shared" si="0"/>
        <v>5.0125313283208017E-3</v>
      </c>
    </row>
    <row r="26" spans="1:3" x14ac:dyDescent="0.4">
      <c r="A26" s="357" t="s">
        <v>427</v>
      </c>
      <c r="B26">
        <v>2</v>
      </c>
      <c r="C26" s="280">
        <f t="shared" si="0"/>
        <v>5.0125313283208017E-3</v>
      </c>
    </row>
    <row r="27" spans="1:3" x14ac:dyDescent="0.4">
      <c r="A27" s="357" t="s">
        <v>455</v>
      </c>
      <c r="B27">
        <v>2</v>
      </c>
      <c r="C27" s="280">
        <f t="shared" si="0"/>
        <v>5.0125313283208017E-3</v>
      </c>
    </row>
    <row r="28" spans="1:3" x14ac:dyDescent="0.4">
      <c r="A28" s="357" t="s">
        <v>472</v>
      </c>
      <c r="B28">
        <v>1</v>
      </c>
      <c r="C28" s="280">
        <f t="shared" si="0"/>
        <v>2.5062656641604009E-3</v>
      </c>
    </row>
    <row r="29" spans="1:3" x14ac:dyDescent="0.4">
      <c r="A29" s="357" t="s">
        <v>503</v>
      </c>
      <c r="B29">
        <v>1</v>
      </c>
      <c r="C29" s="280">
        <f t="shared" si="0"/>
        <v>2.5062656641604009E-3</v>
      </c>
    </row>
    <row r="30" spans="1:3" x14ac:dyDescent="0.4">
      <c r="A30" s="357" t="s">
        <v>510</v>
      </c>
      <c r="B30">
        <v>1</v>
      </c>
      <c r="C30" s="280">
        <f t="shared" si="0"/>
        <v>2.5062656641604009E-3</v>
      </c>
    </row>
    <row r="31" spans="1:3" x14ac:dyDescent="0.4">
      <c r="A31" s="357" t="s">
        <v>439</v>
      </c>
      <c r="B31">
        <v>1</v>
      </c>
      <c r="C31" s="280">
        <f t="shared" si="0"/>
        <v>2.5062656641604009E-3</v>
      </c>
    </row>
    <row r="32" spans="1:3" x14ac:dyDescent="0.4">
      <c r="A32" s="357" t="s">
        <v>470</v>
      </c>
      <c r="B32">
        <v>1</v>
      </c>
      <c r="C32" s="280">
        <f t="shared" si="0"/>
        <v>2.5062656641604009E-3</v>
      </c>
    </row>
    <row r="33" spans="1:3" x14ac:dyDescent="0.4">
      <c r="A33" s="357" t="s">
        <v>523</v>
      </c>
      <c r="B33">
        <v>1</v>
      </c>
      <c r="C33" s="280">
        <f t="shared" si="0"/>
        <v>2.5062656641604009E-3</v>
      </c>
    </row>
    <row r="34" spans="1:3" x14ac:dyDescent="0.4">
      <c r="A34" s="357" t="s">
        <v>425</v>
      </c>
      <c r="B34">
        <v>1</v>
      </c>
      <c r="C34" s="280">
        <f t="shared" si="0"/>
        <v>2.5062656641604009E-3</v>
      </c>
    </row>
    <row r="35" spans="1:3" x14ac:dyDescent="0.4">
      <c r="A35" s="357" t="s">
        <v>456</v>
      </c>
      <c r="B35">
        <v>1</v>
      </c>
      <c r="C35" s="280">
        <f t="shared" si="0"/>
        <v>2.5062656641604009E-3</v>
      </c>
    </row>
    <row r="36" spans="1:3" x14ac:dyDescent="0.4">
      <c r="A36" s="357" t="s">
        <v>448</v>
      </c>
      <c r="B36">
        <v>1</v>
      </c>
      <c r="C36" s="280">
        <f t="shared" si="0"/>
        <v>2.5062656641604009E-3</v>
      </c>
    </row>
    <row r="37" spans="1:3" x14ac:dyDescent="0.4">
      <c r="A37" s="357" t="s">
        <v>498</v>
      </c>
      <c r="B37">
        <v>1</v>
      </c>
      <c r="C37" s="280">
        <f t="shared" si="0"/>
        <v>2.5062656641604009E-3</v>
      </c>
    </row>
    <row r="38" spans="1:3" x14ac:dyDescent="0.4">
      <c r="A38" s="357" t="s">
        <v>446</v>
      </c>
      <c r="B38">
        <v>1</v>
      </c>
      <c r="C38" s="280">
        <f t="shared" si="0"/>
        <v>2.5062656641604009E-3</v>
      </c>
    </row>
    <row r="39" spans="1:3" x14ac:dyDescent="0.4">
      <c r="A39" s="357" t="s">
        <v>726</v>
      </c>
      <c r="B39">
        <v>1</v>
      </c>
      <c r="C39" s="280">
        <f t="shared" si="0"/>
        <v>2.5062656641604009E-3</v>
      </c>
    </row>
    <row r="40" spans="1:3" x14ac:dyDescent="0.4">
      <c r="A40" s="357" t="s">
        <v>433</v>
      </c>
      <c r="B40">
        <v>1</v>
      </c>
      <c r="C40" s="280">
        <f t="shared" si="0"/>
        <v>2.5062656641604009E-3</v>
      </c>
    </row>
    <row r="41" spans="1:3" x14ac:dyDescent="0.4">
      <c r="A41" s="357" t="s">
        <v>485</v>
      </c>
      <c r="B41">
        <v>1</v>
      </c>
      <c r="C41" s="280">
        <f t="shared" si="0"/>
        <v>2.5062656641604009E-3</v>
      </c>
    </row>
    <row r="42" spans="1:3" x14ac:dyDescent="0.4">
      <c r="A42" s="357" t="s">
        <v>505</v>
      </c>
      <c r="B42">
        <v>1</v>
      </c>
      <c r="C42" s="280">
        <f t="shared" si="0"/>
        <v>2.5062656641604009E-3</v>
      </c>
    </row>
    <row r="43" spans="1:3" x14ac:dyDescent="0.4">
      <c r="A43" s="357" t="s">
        <v>489</v>
      </c>
      <c r="B43">
        <v>1</v>
      </c>
      <c r="C43" s="280">
        <f t="shared" si="0"/>
        <v>2.5062656641604009E-3</v>
      </c>
    </row>
    <row r="44" spans="1:3" x14ac:dyDescent="0.4">
      <c r="A44" s="357" t="s">
        <v>444</v>
      </c>
      <c r="B44">
        <v>1</v>
      </c>
      <c r="C44" s="280">
        <f t="shared" si="0"/>
        <v>2.5062656641604009E-3</v>
      </c>
    </row>
    <row r="45" spans="1:3" x14ac:dyDescent="0.4">
      <c r="A45" s="357" t="s">
        <v>465</v>
      </c>
      <c r="B45">
        <v>1</v>
      </c>
      <c r="C45" s="280">
        <f t="shared" si="0"/>
        <v>2.5062656641604009E-3</v>
      </c>
    </row>
    <row r="46" spans="1:3" x14ac:dyDescent="0.4">
      <c r="A46" s="357" t="s">
        <v>469</v>
      </c>
      <c r="B46">
        <v>1</v>
      </c>
      <c r="C46" s="280">
        <f t="shared" si="0"/>
        <v>2.5062656641604009E-3</v>
      </c>
    </row>
    <row r="47" spans="1:3" x14ac:dyDescent="0.4">
      <c r="A47" s="357" t="s">
        <v>434</v>
      </c>
      <c r="B47">
        <v>1</v>
      </c>
      <c r="C47" s="280">
        <f t="shared" si="0"/>
        <v>2.5062656641604009E-3</v>
      </c>
    </row>
    <row r="48" spans="1:3" x14ac:dyDescent="0.4">
      <c r="A48" s="357" t="s">
        <v>440</v>
      </c>
      <c r="B48">
        <v>1</v>
      </c>
      <c r="C48" s="280">
        <f t="shared" si="0"/>
        <v>2.5062656641604009E-3</v>
      </c>
    </row>
    <row r="49" spans="1:3" x14ac:dyDescent="0.4">
      <c r="A49" s="357" t="s">
        <v>466</v>
      </c>
      <c r="B49">
        <v>1</v>
      </c>
      <c r="C49" s="280">
        <f t="shared" si="0"/>
        <v>2.5062656641604009E-3</v>
      </c>
    </row>
    <row r="50" spans="1:3" x14ac:dyDescent="0.4">
      <c r="A50" s="357" t="s">
        <v>438</v>
      </c>
      <c r="B50">
        <v>1</v>
      </c>
      <c r="C50" s="280">
        <f t="shared" si="0"/>
        <v>2.5062656641604009E-3</v>
      </c>
    </row>
    <row r="51" spans="1:3" x14ac:dyDescent="0.4">
      <c r="A51" s="357" t="s">
        <v>496</v>
      </c>
      <c r="B51">
        <v>1</v>
      </c>
      <c r="C51" s="280">
        <f t="shared" si="0"/>
        <v>2.5062656641604009E-3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F382-7A51-423E-A0D7-7F4DFD6336FF}">
  <dimension ref="A1:G9"/>
  <sheetViews>
    <sheetView tabSelected="1" workbookViewId="0">
      <selection activeCell="C21" sqref="C21"/>
    </sheetView>
  </sheetViews>
  <sheetFormatPr baseColWidth="10" defaultColWidth="7.3828125" defaultRowHeight="15.5" x14ac:dyDescent="0.4"/>
  <sheetData>
    <row r="1" spans="1:7" x14ac:dyDescent="0.4">
      <c r="A1" s="415" t="s">
        <v>727</v>
      </c>
    </row>
    <row r="3" spans="1:7" x14ac:dyDescent="0.4">
      <c r="A3" s="410"/>
      <c r="B3" s="410" t="s">
        <v>728</v>
      </c>
      <c r="C3" s="410" t="s">
        <v>729</v>
      </c>
      <c r="D3" s="410" t="s">
        <v>730</v>
      </c>
      <c r="E3" s="410" t="s">
        <v>731</v>
      </c>
      <c r="F3" s="410" t="s">
        <v>732</v>
      </c>
      <c r="G3" s="410" t="s">
        <v>733</v>
      </c>
    </row>
    <row r="4" spans="1:7" x14ac:dyDescent="0.4">
      <c r="A4" s="357" t="s">
        <v>173</v>
      </c>
      <c r="C4">
        <v>3</v>
      </c>
      <c r="D4">
        <v>31</v>
      </c>
      <c r="E4">
        <v>9</v>
      </c>
      <c r="F4">
        <v>1</v>
      </c>
    </row>
    <row r="5" spans="1:7" x14ac:dyDescent="0.4">
      <c r="A5" s="357" t="s">
        <v>178</v>
      </c>
      <c r="D5">
        <v>5</v>
      </c>
      <c r="E5">
        <v>5</v>
      </c>
      <c r="F5">
        <v>1</v>
      </c>
      <c r="G5">
        <v>1</v>
      </c>
    </row>
    <row r="6" spans="1:7" x14ac:dyDescent="0.4">
      <c r="A6" s="357" t="s">
        <v>175</v>
      </c>
      <c r="C6">
        <v>4</v>
      </c>
      <c r="D6">
        <v>79</v>
      </c>
      <c r="E6">
        <v>39</v>
      </c>
      <c r="F6">
        <v>7</v>
      </c>
      <c r="G6">
        <v>2</v>
      </c>
    </row>
    <row r="7" spans="1:7" x14ac:dyDescent="0.4">
      <c r="A7" s="357" t="s">
        <v>177</v>
      </c>
      <c r="B7">
        <v>2</v>
      </c>
      <c r="C7">
        <v>1</v>
      </c>
      <c r="D7">
        <v>14</v>
      </c>
      <c r="E7">
        <v>13</v>
      </c>
      <c r="F7">
        <v>3</v>
      </c>
    </row>
    <row r="8" spans="1:7" x14ac:dyDescent="0.4">
      <c r="A8" s="357" t="s">
        <v>174</v>
      </c>
      <c r="B8">
        <v>4</v>
      </c>
      <c r="C8">
        <v>6</v>
      </c>
      <c r="D8">
        <v>49</v>
      </c>
      <c r="E8">
        <v>40</v>
      </c>
      <c r="F8">
        <v>6</v>
      </c>
      <c r="G8">
        <v>1</v>
      </c>
    </row>
    <row r="9" spans="1:7" x14ac:dyDescent="0.4">
      <c r="A9" s="357" t="s">
        <v>176</v>
      </c>
      <c r="B9">
        <v>1</v>
      </c>
      <c r="C9">
        <v>8</v>
      </c>
      <c r="D9">
        <v>40</v>
      </c>
      <c r="E9">
        <v>20</v>
      </c>
      <c r="F9">
        <v>3</v>
      </c>
      <c r="G9"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6084-0A40-4494-8DBD-25D6D23A44B5}">
  <dimension ref="A1:H9"/>
  <sheetViews>
    <sheetView workbookViewId="0">
      <selection sqref="A1:XFD1048576"/>
    </sheetView>
  </sheetViews>
  <sheetFormatPr baseColWidth="10" defaultColWidth="7.3828125" defaultRowHeight="15.5" x14ac:dyDescent="0.4"/>
  <sheetData>
    <row r="1" spans="1:8" x14ac:dyDescent="0.4">
      <c r="A1" s="415" t="s">
        <v>734</v>
      </c>
    </row>
    <row r="3" spans="1:8" x14ac:dyDescent="0.4">
      <c r="A3" s="410"/>
      <c r="B3" s="410" t="s">
        <v>452</v>
      </c>
      <c r="C3" s="410" t="s">
        <v>459</v>
      </c>
      <c r="D3" s="410" t="s">
        <v>456</v>
      </c>
      <c r="E3" s="410" t="s">
        <v>458</v>
      </c>
      <c r="F3" s="410" t="s">
        <v>455</v>
      </c>
      <c r="G3" s="410" t="s">
        <v>465</v>
      </c>
      <c r="H3" s="410" t="s">
        <v>442</v>
      </c>
    </row>
    <row r="4" spans="1:8" x14ac:dyDescent="0.4">
      <c r="A4" s="357" t="s">
        <v>173</v>
      </c>
      <c r="H4">
        <v>9</v>
      </c>
    </row>
    <row r="5" spans="1:8" x14ac:dyDescent="0.4">
      <c r="A5" s="357" t="s">
        <v>178</v>
      </c>
      <c r="B5">
        <v>1</v>
      </c>
    </row>
    <row r="6" spans="1:8" x14ac:dyDescent="0.4">
      <c r="A6" s="357" t="s">
        <v>175</v>
      </c>
      <c r="B6">
        <v>12</v>
      </c>
      <c r="D6">
        <v>1</v>
      </c>
      <c r="E6">
        <v>1</v>
      </c>
      <c r="H6">
        <v>27</v>
      </c>
    </row>
    <row r="7" spans="1:8" x14ac:dyDescent="0.4">
      <c r="A7" s="357" t="s">
        <v>177</v>
      </c>
      <c r="B7">
        <v>2</v>
      </c>
      <c r="H7">
        <v>11</v>
      </c>
    </row>
    <row r="8" spans="1:8" x14ac:dyDescent="0.4">
      <c r="A8" s="357" t="s">
        <v>174</v>
      </c>
      <c r="B8">
        <v>3</v>
      </c>
      <c r="C8">
        <v>2</v>
      </c>
      <c r="E8">
        <v>2</v>
      </c>
      <c r="F8">
        <v>2</v>
      </c>
      <c r="H8">
        <v>35</v>
      </c>
    </row>
    <row r="9" spans="1:8" x14ac:dyDescent="0.4">
      <c r="A9" s="357" t="s">
        <v>176</v>
      </c>
      <c r="B9">
        <v>3</v>
      </c>
      <c r="C9">
        <v>2</v>
      </c>
      <c r="E9">
        <v>2</v>
      </c>
      <c r="G9">
        <v>1</v>
      </c>
      <c r="H9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C1E7-314C-474A-AE9F-088C175B2B44}">
  <dimension ref="A1:W275"/>
  <sheetViews>
    <sheetView workbookViewId="0"/>
  </sheetViews>
  <sheetFormatPr baseColWidth="10" defaultColWidth="7.07421875" defaultRowHeight="11.25" customHeight="1" x14ac:dyDescent="0.25"/>
  <cols>
    <col min="1" max="1" width="4.53515625" style="2" customWidth="1"/>
    <col min="2" max="2" width="6.3046875" style="2" customWidth="1"/>
    <col min="3" max="16384" width="7.07421875" style="2"/>
  </cols>
  <sheetData>
    <row r="1" spans="1:23" ht="15" customHeight="1" x14ac:dyDescent="0.3">
      <c r="A1" s="1" t="s">
        <v>137</v>
      </c>
      <c r="B1" s="1"/>
    </row>
    <row r="2" spans="1:23" ht="15" customHeight="1" x14ac:dyDescent="0.3">
      <c r="A2" s="1"/>
      <c r="B2" s="1"/>
    </row>
    <row r="3" spans="1:23" ht="21" x14ac:dyDescent="0.25">
      <c r="A3" s="3" t="s">
        <v>138</v>
      </c>
      <c r="B3" s="4" t="s">
        <v>139</v>
      </c>
      <c r="C3" s="4" t="s">
        <v>140</v>
      </c>
      <c r="D3" s="4" t="s">
        <v>141</v>
      </c>
    </row>
    <row r="4" spans="1:23" ht="15" customHeight="1" x14ac:dyDescent="0.25">
      <c r="A4" s="5">
        <v>2005</v>
      </c>
      <c r="B4" s="6">
        <v>14.282500000000004</v>
      </c>
      <c r="C4" s="6">
        <v>21.903502979248966</v>
      </c>
      <c r="D4" s="6">
        <v>1.832180142412887</v>
      </c>
      <c r="E4" s="7"/>
    </row>
    <row r="5" spans="1:23" ht="15" customHeight="1" x14ac:dyDescent="0.25">
      <c r="A5" s="5">
        <v>2006</v>
      </c>
      <c r="B5" s="6">
        <v>16.373699999999996</v>
      </c>
      <c r="C5" s="6">
        <v>23.600138105503248</v>
      </c>
      <c r="D5" s="6">
        <v>7.7459533658230217</v>
      </c>
    </row>
    <row r="6" spans="1:23" ht="15" customHeight="1" x14ac:dyDescent="0.25">
      <c r="A6" s="5">
        <v>2007</v>
      </c>
      <c r="B6" s="6">
        <v>18.091000000000001</v>
      </c>
      <c r="C6" s="6">
        <v>24.211103584754845</v>
      </c>
      <c r="D6" s="6">
        <v>2.5888216268917796</v>
      </c>
    </row>
    <row r="7" spans="1:23" ht="15" customHeight="1" x14ac:dyDescent="0.25">
      <c r="A7" s="5">
        <v>2008</v>
      </c>
      <c r="B7" s="6">
        <v>19.357200000000002</v>
      </c>
      <c r="C7" s="6">
        <v>24.76639897271086</v>
      </c>
      <c r="D7" s="6">
        <v>2.2935566981162836</v>
      </c>
      <c r="Q7" s="2" t="s">
        <v>142</v>
      </c>
    </row>
    <row r="8" spans="1:23" ht="15" customHeight="1" x14ac:dyDescent="0.25">
      <c r="A8" s="5">
        <v>2009</v>
      </c>
      <c r="B8" s="6">
        <v>21.204200000000004</v>
      </c>
      <c r="C8" s="6">
        <v>25.911677982563791</v>
      </c>
      <c r="D8" s="6">
        <v>4.6243259309311391</v>
      </c>
    </row>
    <row r="9" spans="1:23" ht="15" customHeight="1" x14ac:dyDescent="0.25">
      <c r="A9" s="5">
        <v>2010</v>
      </c>
      <c r="B9" s="6">
        <v>22.976099999999999</v>
      </c>
      <c r="C9" s="6">
        <v>27.049086655078806</v>
      </c>
      <c r="D9" s="6">
        <v>4.3895600789743749</v>
      </c>
    </row>
    <row r="10" spans="1:23" ht="15" customHeight="1" x14ac:dyDescent="0.25">
      <c r="A10" s="5">
        <v>2011</v>
      </c>
      <c r="B10" s="6">
        <v>23.551099999999998</v>
      </c>
      <c r="C10" s="6">
        <v>26.582950374524891</v>
      </c>
      <c r="D10" s="6">
        <v>-1.7232976717400206</v>
      </c>
    </row>
    <row r="11" spans="1:23" ht="15" customHeight="1" x14ac:dyDescent="0.25">
      <c r="A11" s="5">
        <v>2012</v>
      </c>
      <c r="B11" s="6">
        <v>24.488700000000005</v>
      </c>
      <c r="C11" s="6">
        <v>26.629337467492501</v>
      </c>
      <c r="D11" s="6">
        <v>0.17449941527958313</v>
      </c>
    </row>
    <row r="12" spans="1:23" ht="15" customHeight="1" x14ac:dyDescent="0.25">
      <c r="A12" s="5">
        <v>2013</v>
      </c>
      <c r="B12" s="6">
        <v>26.374627302999997</v>
      </c>
      <c r="C12" s="6">
        <v>27.76391079618552</v>
      </c>
      <c r="D12" s="6">
        <v>4.260614181926381</v>
      </c>
    </row>
    <row r="13" spans="1:23" ht="15" customHeight="1" x14ac:dyDescent="0.25">
      <c r="A13" s="5">
        <v>2014</v>
      </c>
      <c r="B13" s="6">
        <v>28.310639568121502</v>
      </c>
      <c r="C13" s="6">
        <v>29.075026836460779</v>
      </c>
      <c r="D13" s="6">
        <v>4.7223752082339754</v>
      </c>
    </row>
    <row r="14" spans="1:23" ht="15" customHeight="1" x14ac:dyDescent="0.25">
      <c r="A14" s="5">
        <v>2015</v>
      </c>
      <c r="B14" s="6">
        <v>30.769202241199885</v>
      </c>
      <c r="C14" s="6">
        <v>30.769202241199885</v>
      </c>
      <c r="D14" s="6">
        <v>5.826909169399519</v>
      </c>
      <c r="R14" s="8"/>
      <c r="T14" s="8"/>
      <c r="W14" s="8"/>
    </row>
    <row r="15" spans="1:23" ht="15" customHeight="1" x14ac:dyDescent="0.25">
      <c r="A15" s="5">
        <v>2016</v>
      </c>
      <c r="B15" s="6">
        <v>32.978720819901525</v>
      </c>
      <c r="C15" s="6">
        <v>32.268807064482893</v>
      </c>
      <c r="D15" s="6">
        <v>4.8737201943930941</v>
      </c>
      <c r="R15" s="8"/>
      <c r="T15" s="8"/>
      <c r="W15" s="8"/>
    </row>
    <row r="16" spans="1:23" ht="15" customHeight="1" x14ac:dyDescent="0.25">
      <c r="A16" s="5">
        <v>2017</v>
      </c>
      <c r="B16" s="6">
        <v>35.848258289894652</v>
      </c>
      <c r="C16" s="6">
        <v>34.422545308314866</v>
      </c>
      <c r="D16" s="6">
        <v>6.6743658652399063</v>
      </c>
      <c r="E16" s="8"/>
      <c r="R16" s="8"/>
      <c r="T16" s="8"/>
      <c r="W16" s="8"/>
    </row>
    <row r="17" spans="1:23" ht="15" customHeight="1" x14ac:dyDescent="0.25">
      <c r="A17" s="5">
        <v>2018</v>
      </c>
      <c r="B17" s="6">
        <v>36.61193989692903</v>
      </c>
      <c r="C17" s="6">
        <v>34.131897773482955</v>
      </c>
      <c r="D17" s="6">
        <v>-0.84435224713527157</v>
      </c>
      <c r="E17" s="8"/>
      <c r="R17" s="8"/>
      <c r="T17" s="8"/>
      <c r="W17" s="8"/>
    </row>
    <row r="18" spans="1:23" ht="15" customHeight="1" x14ac:dyDescent="0.25">
      <c r="A18" s="5">
        <v>2019</v>
      </c>
      <c r="B18" s="6">
        <v>38.180146631499319</v>
      </c>
      <c r="C18" s="6">
        <v>34.590744756911384</v>
      </c>
      <c r="D18" s="6">
        <v>1.3443348110133924</v>
      </c>
      <c r="E18" s="8"/>
      <c r="R18" s="8"/>
      <c r="T18" s="8"/>
      <c r="W18" s="8"/>
    </row>
    <row r="19" spans="1:23" ht="15" customHeight="1" x14ac:dyDescent="0.25">
      <c r="A19" s="5">
        <v>2020</v>
      </c>
      <c r="B19" s="6">
        <v>39.1944844319083</v>
      </c>
      <c r="C19" s="6">
        <v>34.963857655582778</v>
      </c>
      <c r="D19" s="6">
        <v>1.0786495095536752</v>
      </c>
      <c r="E19" s="8"/>
      <c r="R19" s="8"/>
      <c r="T19" s="8"/>
      <c r="W19" s="8"/>
    </row>
    <row r="20" spans="1:23" ht="15" customHeight="1" x14ac:dyDescent="0.25">
      <c r="A20" s="5">
        <v>2021</v>
      </c>
      <c r="B20" s="6">
        <v>40.766615205758754</v>
      </c>
      <c r="C20" s="6">
        <v>35.701872334289597</v>
      </c>
      <c r="D20" s="6">
        <v>2.110793053720772</v>
      </c>
      <c r="E20" s="8"/>
      <c r="R20" s="8"/>
      <c r="T20" s="8"/>
      <c r="W20" s="8"/>
    </row>
    <row r="21" spans="1:23" ht="15" customHeight="1" x14ac:dyDescent="0.25">
      <c r="A21" s="5">
        <v>2022</v>
      </c>
      <c r="B21" s="6">
        <v>42.430247998161775</v>
      </c>
      <c r="C21" s="6">
        <v>35.037364160331798</v>
      </c>
      <c r="D21" s="6">
        <v>-1.8612698172684849</v>
      </c>
      <c r="E21" s="8"/>
      <c r="R21" s="8"/>
      <c r="T21" s="8"/>
      <c r="W21" s="8"/>
    </row>
    <row r="22" spans="1:23" ht="15" customHeight="1" x14ac:dyDescent="0.25">
      <c r="A22" s="5">
        <v>2023</v>
      </c>
      <c r="B22" s="6">
        <v>43.981012394399663</v>
      </c>
      <c r="C22" s="6">
        <v>34.360165933124698</v>
      </c>
      <c r="D22" s="6">
        <v>-1.9327887340730432</v>
      </c>
      <c r="E22" s="8"/>
      <c r="R22" s="8"/>
      <c r="T22" s="8"/>
      <c r="W22" s="8"/>
    </row>
    <row r="23" spans="1:23" ht="15" customHeight="1" x14ac:dyDescent="0.25">
      <c r="A23" s="5">
        <v>2024</v>
      </c>
      <c r="B23" s="6">
        <v>48.341175559898502</v>
      </c>
      <c r="C23" s="6">
        <v>36.037354467436899</v>
      </c>
      <c r="D23" s="6">
        <v>4.8409391934295796</v>
      </c>
      <c r="E23" s="8"/>
      <c r="R23" s="8"/>
      <c r="T23" s="8"/>
      <c r="W23" s="8"/>
    </row>
    <row r="24" spans="1:23" ht="15" customHeight="1" x14ac:dyDescent="0.25">
      <c r="B24" s="8"/>
      <c r="C24" s="8"/>
    </row>
    <row r="25" spans="1:23" ht="15" customHeight="1" x14ac:dyDescent="0.25">
      <c r="B25" s="8"/>
    </row>
    <row r="26" spans="1:23" ht="15" customHeight="1" x14ac:dyDescent="0.25"/>
    <row r="27" spans="1:23" ht="15" customHeight="1" x14ac:dyDescent="0.25"/>
    <row r="28" spans="1:23" ht="15" customHeight="1" x14ac:dyDescent="0.25"/>
    <row r="29" spans="1:23" ht="15" customHeight="1" x14ac:dyDescent="0.25"/>
    <row r="30" spans="1:23" ht="15" customHeight="1" x14ac:dyDescent="0.25"/>
    <row r="31" spans="1:23" ht="15" customHeight="1" x14ac:dyDescent="0.25"/>
    <row r="32" spans="1:2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</sheetData>
  <pageMargins left="0.78740157499999996" right="0.78740157499999996" top="0.984251969" bottom="0.984251969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45AE-822A-492C-9401-A797E2240064}">
  <dimension ref="A1:R36"/>
  <sheetViews>
    <sheetView workbookViewId="0">
      <selection activeCell="L3" sqref="L3"/>
    </sheetView>
  </sheetViews>
  <sheetFormatPr baseColWidth="10" defaultColWidth="7.07421875" defaultRowHeight="11.25" customHeight="1" x14ac:dyDescent="0.25"/>
  <cols>
    <col min="1" max="1" width="4.53515625" style="2" customWidth="1"/>
    <col min="2" max="2" width="8.07421875" style="2" customWidth="1"/>
    <col min="3" max="3" width="9.23046875" style="2" customWidth="1"/>
    <col min="4" max="16384" width="7.07421875" style="2"/>
  </cols>
  <sheetData>
    <row r="1" spans="1:18" ht="15" customHeight="1" x14ac:dyDescent="0.3">
      <c r="A1" s="1" t="s">
        <v>143</v>
      </c>
    </row>
    <row r="2" spans="1:18" ht="15" customHeight="1" x14ac:dyDescent="0.3">
      <c r="A2" s="1"/>
    </row>
    <row r="3" spans="1:18" ht="21" x14ac:dyDescent="0.25">
      <c r="A3" s="9" t="s">
        <v>138</v>
      </c>
      <c r="B3" s="10" t="s">
        <v>144</v>
      </c>
      <c r="C3" s="10" t="s">
        <v>145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5" customHeight="1" x14ac:dyDescent="0.25">
      <c r="A4" s="5">
        <v>2005</v>
      </c>
      <c r="B4" s="12">
        <v>0.715184545904758</v>
      </c>
      <c r="C4" s="12">
        <v>3.3974808806213357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5" customHeight="1" x14ac:dyDescent="0.25">
      <c r="A5" s="5">
        <v>2006</v>
      </c>
      <c r="B5" s="12">
        <v>0.73593929715475637</v>
      </c>
      <c r="C5" s="12">
        <v>3.7053707814823116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" customHeight="1" x14ac:dyDescent="0.25">
      <c r="A6" s="5">
        <v>2007</v>
      </c>
      <c r="B6" s="12">
        <v>0.76651128264272039</v>
      </c>
      <c r="C6" s="12">
        <v>3.8572162629499571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" customHeight="1" x14ac:dyDescent="0.25">
      <c r="A7" s="5">
        <v>2008</v>
      </c>
      <c r="B7" s="12">
        <v>0.73822286037904228</v>
      </c>
      <c r="C7" s="12">
        <v>3.770275955560404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" customHeight="1" x14ac:dyDescent="0.25">
      <c r="A8" s="5">
        <v>2009</v>
      </c>
      <c r="B8" s="12">
        <v>0.869127175666636</v>
      </c>
      <c r="C8" s="12">
        <v>3.70804573982719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" customHeight="1" x14ac:dyDescent="0.25">
      <c r="A9" s="5">
        <v>2010</v>
      </c>
      <c r="B9" s="12">
        <v>0.88188117455191228</v>
      </c>
      <c r="C9" s="12">
        <v>3.8352009314049389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" customHeight="1" x14ac:dyDescent="0.25">
      <c r="A10" s="5">
        <v>2011</v>
      </c>
      <c r="B10" s="12">
        <v>0.83813861489026931</v>
      </c>
      <c r="C10" s="12">
        <v>3.7157664577347997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" customHeight="1" x14ac:dyDescent="0.25">
      <c r="A11" s="5">
        <v>2012</v>
      </c>
      <c r="B11" s="12">
        <v>0.82091943835268344</v>
      </c>
      <c r="C11" s="12">
        <v>3.7297302236890797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5" customHeight="1" x14ac:dyDescent="0.25">
      <c r="A12" s="5">
        <v>2013</v>
      </c>
      <c r="B12" s="12">
        <v>0.8534552824531968</v>
      </c>
      <c r="C12" s="12">
        <v>3.789545061811765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15" customHeight="1" x14ac:dyDescent="0.25">
      <c r="A13" s="5">
        <v>2014</v>
      </c>
      <c r="B13" s="12">
        <v>0.89540307624959847</v>
      </c>
      <c r="C13" s="12">
        <v>3.8666862752976781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" customHeight="1" x14ac:dyDescent="0.25">
      <c r="A14" s="5">
        <v>2015</v>
      </c>
      <c r="B14" s="12">
        <v>0.98298413355384917</v>
      </c>
      <c r="C14" s="12">
        <v>3.9290683564780085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" customHeight="1" x14ac:dyDescent="0.25">
      <c r="A15" s="5">
        <v>2016</v>
      </c>
      <c r="B15" s="12">
        <v>1.0583552758522135</v>
      </c>
      <c r="C15" s="12">
        <v>4.0324073378356111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" customHeight="1" x14ac:dyDescent="0.25">
      <c r="A16" s="5">
        <v>2017</v>
      </c>
      <c r="B16" s="12">
        <v>1.0787585666136337</v>
      </c>
      <c r="C16" s="12">
        <v>4.2611869961385533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" customHeight="1" x14ac:dyDescent="0.25">
      <c r="A17" s="5">
        <v>2018</v>
      </c>
      <c r="B17" s="12">
        <v>1.0236575069019551</v>
      </c>
      <c r="C17" s="12">
        <v>4.2705751728294556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" customHeight="1" x14ac:dyDescent="0.25">
      <c r="A18" s="5">
        <v>2019</v>
      </c>
      <c r="B18" s="12">
        <v>1.0614627565481216</v>
      </c>
      <c r="C18" s="12">
        <v>4.240725989008288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5" customHeight="1" x14ac:dyDescent="0.25">
      <c r="A19" s="5">
        <v>2020</v>
      </c>
      <c r="B19" s="12">
        <v>1.1322731540385023</v>
      </c>
      <c r="C19" s="12">
        <v>4.14972937542107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5" customHeight="1" x14ac:dyDescent="0.25">
      <c r="A20" s="5">
        <v>2021</v>
      </c>
      <c r="B20" s="12">
        <v>0.94292758616543049</v>
      </c>
      <c r="C20" s="12">
        <v>4.0383733215688498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" customHeight="1" x14ac:dyDescent="0.25">
      <c r="A21" s="5">
        <v>2022</v>
      </c>
      <c r="B21" s="12">
        <v>0.74332227900896408</v>
      </c>
      <c r="C21" s="12">
        <v>4.1287091021946143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" customHeight="1" x14ac:dyDescent="0.25">
      <c r="A22" s="5">
        <v>2023</v>
      </c>
      <c r="B22" s="12">
        <v>0.85791499842777075</v>
      </c>
      <c r="C22" s="12">
        <v>3.7758877935002362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" customHeight="1" x14ac:dyDescent="0.25">
      <c r="A23" s="5">
        <v>2024</v>
      </c>
      <c r="B23" s="12">
        <v>0.93611885804611505</v>
      </c>
      <c r="C23" s="12">
        <v>3.8929977339057356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1.25" customHeight="1" x14ac:dyDescent="0.25"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1.25" customHeight="1" x14ac:dyDescent="0.25"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11.25" customHeight="1" x14ac:dyDescent="0.25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1.25" customHeight="1" x14ac:dyDescent="0.25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1.25" customHeight="1" x14ac:dyDescent="0.25"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1.25" customHeight="1" x14ac:dyDescent="0.25"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1.25" customHeight="1" x14ac:dyDescent="0.25"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1.25" customHeight="1" x14ac:dyDescent="0.25"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1.25" customHeight="1" x14ac:dyDescent="0.25"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7:18" ht="11.25" customHeight="1" x14ac:dyDescent="0.25"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7:18" ht="11.25" customHeight="1" x14ac:dyDescent="0.25"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7:18" ht="11.25" customHeight="1" x14ac:dyDescent="0.25"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7:18" ht="11.25" customHeight="1" x14ac:dyDescent="0.25"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</sheetData>
  <pageMargins left="0.78740157499999996" right="0.78740157499999996" top="0.984251969" bottom="0.984251969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1C88-5A16-4F60-84B1-4D420D559B0B}">
  <dimension ref="A1:H48"/>
  <sheetViews>
    <sheetView workbookViewId="0">
      <selection activeCell="A3" sqref="A3:B20"/>
    </sheetView>
  </sheetViews>
  <sheetFormatPr baseColWidth="10" defaultColWidth="8.84375" defaultRowHeight="15.5" x14ac:dyDescent="0.4"/>
  <cols>
    <col min="1" max="1" width="11.07421875" style="14" customWidth="1"/>
    <col min="2" max="2" width="7.69140625" style="14" customWidth="1"/>
    <col min="3" max="3" width="14" style="14" customWidth="1"/>
    <col min="4" max="5" width="8.84375" style="14"/>
    <col min="6" max="6" width="13.07421875" style="14" customWidth="1"/>
    <col min="7" max="16384" width="8.84375" style="14"/>
  </cols>
  <sheetData>
    <row r="1" spans="1:6" x14ac:dyDescent="0.4">
      <c r="A1" s="13" t="s">
        <v>146</v>
      </c>
    </row>
    <row r="2" spans="1:6" x14ac:dyDescent="0.4">
      <c r="A2" s="13"/>
    </row>
    <row r="3" spans="1:6" ht="33" x14ac:dyDescent="0.4">
      <c r="A3" s="15" t="s">
        <v>118</v>
      </c>
      <c r="B3" s="16" t="s">
        <v>119</v>
      </c>
      <c r="C3" s="16" t="s">
        <v>147</v>
      </c>
    </row>
    <row r="4" spans="1:6" x14ac:dyDescent="0.4">
      <c r="A4" s="17" t="s">
        <v>120</v>
      </c>
      <c r="B4" s="18">
        <v>25.794</v>
      </c>
      <c r="C4" s="19">
        <v>0.32016374351028898</v>
      </c>
      <c r="E4" s="20"/>
    </row>
    <row r="5" spans="1:6" x14ac:dyDescent="0.4">
      <c r="A5" s="17" t="s">
        <v>121</v>
      </c>
      <c r="B5" s="18">
        <v>6.3979999999999997</v>
      </c>
      <c r="C5" s="21">
        <v>2.7285584816570844E-2</v>
      </c>
      <c r="E5" s="20"/>
    </row>
    <row r="6" spans="1:6" x14ac:dyDescent="0.4">
      <c r="A6" s="17" t="s">
        <v>122</v>
      </c>
      <c r="B6" s="18">
        <v>5.3550000000000004</v>
      </c>
      <c r="C6" s="21">
        <v>0.23498121203440814</v>
      </c>
      <c r="E6" s="20"/>
      <c r="F6" s="22"/>
    </row>
    <row r="7" spans="1:6" x14ac:dyDescent="0.4">
      <c r="A7" s="17" t="s">
        <v>123</v>
      </c>
      <c r="B7" s="18">
        <v>2.4060000000000001</v>
      </c>
      <c r="C7" s="19">
        <v>0.17511003693468061</v>
      </c>
      <c r="E7" s="20"/>
    </row>
    <row r="8" spans="1:6" x14ac:dyDescent="0.4">
      <c r="A8" s="17" t="s">
        <v>124</v>
      </c>
      <c r="B8" s="18">
        <v>1.56</v>
      </c>
      <c r="C8" s="19">
        <v>1.7176539392840601E-2</v>
      </c>
      <c r="E8" s="20"/>
    </row>
    <row r="9" spans="1:6" x14ac:dyDescent="0.4">
      <c r="A9" s="17" t="s">
        <v>125</v>
      </c>
      <c r="B9" s="18">
        <v>1.4590000000000001</v>
      </c>
      <c r="C9" s="19">
        <v>2.7663689024792579E-2</v>
      </c>
      <c r="E9" s="20"/>
    </row>
    <row r="10" spans="1:6" x14ac:dyDescent="0.4">
      <c r="A10" s="17" t="s">
        <v>126</v>
      </c>
      <c r="B10" s="18">
        <v>1.389</v>
      </c>
      <c r="C10" s="19">
        <v>5.1864431081916677E-2</v>
      </c>
      <c r="E10" s="20"/>
    </row>
    <row r="11" spans="1:6" x14ac:dyDescent="0.4">
      <c r="A11" s="17" t="s">
        <v>127</v>
      </c>
      <c r="B11" s="18">
        <v>0.95199999999999996</v>
      </c>
      <c r="C11" s="19">
        <v>5.1967266735752568E-2</v>
      </c>
      <c r="E11" s="20"/>
    </row>
    <row r="12" spans="1:6" x14ac:dyDescent="0.4">
      <c r="A12" s="17" t="s">
        <v>128</v>
      </c>
      <c r="B12" s="18">
        <v>0.94599999999999995</v>
      </c>
      <c r="C12" s="21">
        <v>3.0154408421507881E-2</v>
      </c>
      <c r="E12" s="20"/>
    </row>
    <row r="13" spans="1:6" x14ac:dyDescent="0.4">
      <c r="A13" s="17" t="s">
        <v>129</v>
      </c>
      <c r="B13" s="18">
        <v>0.41299999999999998</v>
      </c>
      <c r="C13" s="21">
        <v>5.7741657504897142E-3</v>
      </c>
      <c r="E13" s="20"/>
    </row>
    <row r="14" spans="1:6" x14ac:dyDescent="0.4">
      <c r="A14" s="17" t="s">
        <v>130</v>
      </c>
      <c r="B14" s="18">
        <v>0.38700000000000001</v>
      </c>
      <c r="C14" s="21">
        <v>1.5739630237448388E-2</v>
      </c>
      <c r="E14" s="20"/>
    </row>
    <row r="15" spans="1:6" x14ac:dyDescent="0.4">
      <c r="A15" s="17" t="s">
        <v>131</v>
      </c>
      <c r="B15" s="18">
        <v>0.376</v>
      </c>
      <c r="C15" s="19">
        <v>4.1171459418737838E-3</v>
      </c>
      <c r="E15" s="20"/>
    </row>
    <row r="16" spans="1:6" x14ac:dyDescent="0.4">
      <c r="A16" s="17" t="s">
        <v>132</v>
      </c>
      <c r="B16" s="18">
        <v>0.28689999999999999</v>
      </c>
      <c r="C16" s="21">
        <v>1.1572352844757201E-3</v>
      </c>
      <c r="E16" s="20"/>
    </row>
    <row r="17" spans="1:8" x14ac:dyDescent="0.4">
      <c r="A17" s="17" t="s">
        <v>133</v>
      </c>
      <c r="B17" s="18">
        <v>0.25600000000000001</v>
      </c>
      <c r="C17" s="21">
        <v>5.9067349168351333E-3</v>
      </c>
      <c r="E17" s="20"/>
    </row>
    <row r="18" spans="1:8" x14ac:dyDescent="0.4">
      <c r="A18" s="17" t="s">
        <v>134</v>
      </c>
      <c r="B18" s="18">
        <v>0.17699999999999999</v>
      </c>
      <c r="C18" s="19">
        <v>2.4258674771896506E-3</v>
      </c>
      <c r="E18" s="20"/>
    </row>
    <row r="19" spans="1:8" x14ac:dyDescent="0.4">
      <c r="A19" s="17" t="s">
        <v>135</v>
      </c>
      <c r="B19" s="18">
        <v>0.16800000000000001</v>
      </c>
      <c r="C19" s="21">
        <v>3.1497855783467542E-3</v>
      </c>
      <c r="E19" s="20"/>
    </row>
    <row r="20" spans="1:8" x14ac:dyDescent="0.4">
      <c r="A20" s="17" t="s">
        <v>136</v>
      </c>
      <c r="B20" s="18">
        <f>SUM(B4:B19)</f>
        <v>48.322899999999997</v>
      </c>
      <c r="C20" s="23"/>
    </row>
    <row r="21" spans="1:8" x14ac:dyDescent="0.4">
      <c r="C21" s="23"/>
    </row>
    <row r="22" spans="1:8" x14ac:dyDescent="0.4">
      <c r="B22" s="24"/>
      <c r="C22" s="25"/>
    </row>
    <row r="23" spans="1:8" x14ac:dyDescent="0.4">
      <c r="B23" s="20"/>
      <c r="C23" s="25"/>
    </row>
    <row r="24" spans="1:8" x14ac:dyDescent="0.4">
      <c r="B24" s="20"/>
      <c r="C24" s="25"/>
    </row>
    <row r="25" spans="1:8" x14ac:dyDescent="0.4">
      <c r="B25" s="20"/>
      <c r="C25" s="25"/>
    </row>
    <row r="26" spans="1:8" x14ac:dyDescent="0.4">
      <c r="B26" s="20"/>
    </row>
    <row r="27" spans="1:8" x14ac:dyDescent="0.4">
      <c r="A27" s="17"/>
      <c r="B27" s="20"/>
    </row>
    <row r="28" spans="1:8" x14ac:dyDescent="0.4">
      <c r="B28" s="20"/>
      <c r="C28" s="24"/>
      <c r="D28" s="26"/>
      <c r="E28" s="27"/>
    </row>
    <row r="29" spans="1:8" x14ac:dyDescent="0.4">
      <c r="A29" s="28"/>
      <c r="B29" s="20"/>
      <c r="C29" s="24"/>
      <c r="D29" s="26"/>
      <c r="E29" s="18"/>
      <c r="F29" s="17"/>
      <c r="G29" s="19"/>
      <c r="H29" s="17"/>
    </row>
    <row r="30" spans="1:8" x14ac:dyDescent="0.4">
      <c r="A30" s="28"/>
      <c r="B30" s="20"/>
      <c r="C30" s="24"/>
      <c r="D30" s="26"/>
      <c r="E30" s="18"/>
      <c r="F30" s="17"/>
      <c r="G30" s="21"/>
      <c r="H30" s="17"/>
    </row>
    <row r="31" spans="1:8" x14ac:dyDescent="0.4">
      <c r="A31" s="28"/>
      <c r="B31" s="20"/>
      <c r="C31" s="24"/>
      <c r="D31" s="26"/>
      <c r="E31" s="18"/>
      <c r="F31" s="17"/>
      <c r="G31" s="21"/>
      <c r="H31" s="17"/>
    </row>
    <row r="32" spans="1:8" x14ac:dyDescent="0.4">
      <c r="B32" s="20"/>
      <c r="C32" s="24"/>
      <c r="D32" s="26"/>
      <c r="E32" s="18"/>
      <c r="F32" s="17"/>
      <c r="G32" s="19"/>
      <c r="H32" s="17"/>
    </row>
    <row r="33" spans="1:8" x14ac:dyDescent="0.4">
      <c r="C33" s="24"/>
      <c r="D33" s="26"/>
      <c r="E33" s="17"/>
      <c r="F33" s="17"/>
      <c r="G33" s="19"/>
      <c r="H33" s="17"/>
    </row>
    <row r="34" spans="1:8" x14ac:dyDescent="0.4">
      <c r="A34" s="28"/>
      <c r="C34" s="24"/>
      <c r="D34" s="26"/>
      <c r="E34" s="18"/>
      <c r="F34" s="17"/>
      <c r="G34" s="19"/>
      <c r="H34" s="17"/>
    </row>
    <row r="35" spans="1:8" x14ac:dyDescent="0.4">
      <c r="A35" s="28"/>
      <c r="C35" s="24"/>
      <c r="D35" s="26"/>
      <c r="E35" s="18"/>
      <c r="F35" s="17"/>
      <c r="G35" s="19"/>
      <c r="H35" s="17"/>
    </row>
    <row r="36" spans="1:8" x14ac:dyDescent="0.4">
      <c r="A36" s="28"/>
      <c r="B36" s="20"/>
      <c r="C36" s="24"/>
      <c r="D36" s="26"/>
      <c r="E36" s="17"/>
      <c r="F36" s="17"/>
      <c r="G36" s="19"/>
      <c r="H36" s="17"/>
    </row>
    <row r="37" spans="1:8" x14ac:dyDescent="0.4">
      <c r="A37" s="28"/>
      <c r="B37" s="20"/>
      <c r="C37" s="24"/>
      <c r="D37" s="26"/>
      <c r="E37" s="18"/>
      <c r="F37" s="17"/>
      <c r="G37" s="21"/>
      <c r="H37" s="17"/>
    </row>
    <row r="38" spans="1:8" x14ac:dyDescent="0.4">
      <c r="A38" s="28"/>
      <c r="B38" s="20"/>
      <c r="C38" s="24"/>
      <c r="D38" s="26"/>
      <c r="E38" s="18"/>
      <c r="F38" s="17"/>
      <c r="G38" s="21"/>
      <c r="H38" s="17"/>
    </row>
    <row r="39" spans="1:8" x14ac:dyDescent="0.4">
      <c r="B39" s="20"/>
      <c r="C39" s="24"/>
      <c r="D39" s="26"/>
      <c r="E39" s="18"/>
      <c r="F39" s="17"/>
      <c r="G39" s="21"/>
      <c r="H39" s="17"/>
    </row>
    <row r="40" spans="1:8" x14ac:dyDescent="0.4">
      <c r="A40" s="28"/>
      <c r="B40" s="20"/>
      <c r="C40" s="24"/>
      <c r="D40" s="26"/>
      <c r="E40" s="18"/>
      <c r="F40" s="17"/>
      <c r="G40" s="19"/>
      <c r="H40" s="17"/>
    </row>
    <row r="41" spans="1:8" x14ac:dyDescent="0.4">
      <c r="A41" s="28"/>
      <c r="C41" s="24"/>
      <c r="D41" s="26"/>
      <c r="E41" s="18"/>
      <c r="F41" s="17"/>
      <c r="G41" s="21"/>
      <c r="H41" s="17"/>
    </row>
    <row r="42" spans="1:8" x14ac:dyDescent="0.4">
      <c r="A42" s="28"/>
      <c r="B42" s="20"/>
      <c r="C42" s="24"/>
      <c r="D42" s="26"/>
      <c r="E42" s="18"/>
      <c r="F42" s="17"/>
      <c r="G42" s="21"/>
      <c r="H42" s="17"/>
    </row>
    <row r="43" spans="1:8" x14ac:dyDescent="0.4">
      <c r="A43" s="28"/>
      <c r="E43" s="18"/>
      <c r="F43" s="17"/>
      <c r="G43" s="19"/>
      <c r="H43" s="17"/>
    </row>
    <row r="44" spans="1:8" x14ac:dyDescent="0.4">
      <c r="A44" s="28"/>
      <c r="E44" s="18"/>
      <c r="F44" s="17"/>
      <c r="G44" s="21"/>
      <c r="H44" s="17"/>
    </row>
    <row r="45" spans="1:8" x14ac:dyDescent="0.4">
      <c r="A45" s="28"/>
    </row>
    <row r="46" spans="1:8" x14ac:dyDescent="0.4">
      <c r="A46" s="28"/>
    </row>
    <row r="47" spans="1:8" x14ac:dyDescent="0.4">
      <c r="A47" s="28"/>
    </row>
    <row r="48" spans="1:8" x14ac:dyDescent="0.4">
      <c r="A48" s="2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921B-19AD-4382-9436-E1E25FD3397A}">
  <dimension ref="A1:U16"/>
  <sheetViews>
    <sheetView workbookViewId="0"/>
  </sheetViews>
  <sheetFormatPr baseColWidth="10" defaultColWidth="11.53515625" defaultRowHeight="12.5" x14ac:dyDescent="0.25"/>
  <cols>
    <col min="1" max="1" width="42.53515625" style="30" customWidth="1"/>
    <col min="2" max="13" width="5.07421875" style="30" customWidth="1"/>
    <col min="14" max="16384" width="11.53515625" style="30"/>
  </cols>
  <sheetData>
    <row r="1" spans="1:21" ht="13" x14ac:dyDescent="0.3">
      <c r="A1" s="29" t="s">
        <v>148</v>
      </c>
    </row>
    <row r="3" spans="1:21" x14ac:dyDescent="0.25">
      <c r="A3" s="31" t="s">
        <v>149</v>
      </c>
      <c r="B3" s="31">
        <v>2013</v>
      </c>
      <c r="C3" s="31">
        <v>2014</v>
      </c>
      <c r="D3" s="31">
        <v>2015</v>
      </c>
      <c r="E3" s="31">
        <v>2016</v>
      </c>
      <c r="F3" s="31">
        <v>2017</v>
      </c>
      <c r="G3" s="31">
        <v>2018</v>
      </c>
      <c r="H3" s="31">
        <v>2019</v>
      </c>
      <c r="I3" s="31">
        <v>2020</v>
      </c>
      <c r="J3" s="31">
        <v>2021</v>
      </c>
      <c r="K3" s="31">
        <v>2022</v>
      </c>
      <c r="L3" s="31">
        <v>2023</v>
      </c>
      <c r="M3" s="31">
        <v>2024</v>
      </c>
    </row>
    <row r="4" spans="1:21" ht="15" customHeight="1" x14ac:dyDescent="0.25">
      <c r="A4" s="32" t="s">
        <v>150</v>
      </c>
      <c r="B4" s="33">
        <v>7.153248006677499</v>
      </c>
      <c r="C4" s="33">
        <v>7.5576662067217875</v>
      </c>
      <c r="D4" s="33">
        <v>7.8508540591998726</v>
      </c>
      <c r="E4" s="33">
        <v>8.4371550995083968</v>
      </c>
      <c r="F4" s="33">
        <v>8.4777285716353372</v>
      </c>
      <c r="G4" s="33">
        <v>8.9462100047276891</v>
      </c>
      <c r="H4" s="33">
        <v>8.8548549269417247</v>
      </c>
      <c r="I4" s="33">
        <v>8.4893068107614038</v>
      </c>
      <c r="J4" s="33">
        <v>8.3552019778415971</v>
      </c>
      <c r="K4" s="33">
        <v>8.2983126569787764</v>
      </c>
      <c r="L4" s="33">
        <v>7.9414501562500019</v>
      </c>
      <c r="M4" s="33">
        <v>8.0364659992247152</v>
      </c>
      <c r="N4" s="34"/>
      <c r="O4" s="34"/>
      <c r="P4" s="34"/>
      <c r="Q4" s="34"/>
      <c r="R4" s="34"/>
    </row>
    <row r="5" spans="1:21" ht="15" customHeight="1" x14ac:dyDescent="0.25">
      <c r="A5" s="32" t="s">
        <v>151</v>
      </c>
      <c r="B5" s="33">
        <v>1.2529073645074997</v>
      </c>
      <c r="C5" s="33">
        <v>1.4754037590499998</v>
      </c>
      <c r="D5" s="33">
        <v>1.4666096</v>
      </c>
      <c r="E5" s="33">
        <v>1.4480277886497064</v>
      </c>
      <c r="F5" s="33">
        <v>1.390601900485684</v>
      </c>
      <c r="G5" s="33">
        <v>1.3927709133403938</v>
      </c>
      <c r="H5" s="33">
        <v>1.3864030049230369</v>
      </c>
      <c r="I5" s="33">
        <v>1.426577029438002</v>
      </c>
      <c r="J5" s="33">
        <v>1.5140428633975487</v>
      </c>
      <c r="K5" s="33">
        <v>1.4382764657308009</v>
      </c>
      <c r="L5" s="33">
        <v>1.2946805859374999</v>
      </c>
      <c r="M5" s="33">
        <v>1.2300019009422709</v>
      </c>
    </row>
    <row r="6" spans="1:21" ht="15" customHeight="1" x14ac:dyDescent="0.25">
      <c r="A6" s="32" t="s">
        <v>152</v>
      </c>
      <c r="B6" s="33">
        <v>9.9200138142173238</v>
      </c>
      <c r="C6" s="33">
        <v>10.358517300481997</v>
      </c>
      <c r="D6" s="33">
        <v>10.914893855999999</v>
      </c>
      <c r="E6" s="33">
        <v>11.174000643835615</v>
      </c>
      <c r="F6" s="33">
        <v>12.256212695842903</v>
      </c>
      <c r="G6" s="33">
        <v>12.469273509683143</v>
      </c>
      <c r="H6" s="33">
        <v>13.078839040531259</v>
      </c>
      <c r="I6" s="33">
        <v>13.376008176497288</v>
      </c>
      <c r="J6" s="33">
        <v>13.943271592011049</v>
      </c>
      <c r="K6" s="33">
        <v>13.356104029449908</v>
      </c>
      <c r="L6" s="33">
        <v>13.053235069114963</v>
      </c>
      <c r="M6" s="33">
        <v>13.17809231959575</v>
      </c>
    </row>
    <row r="7" spans="1:21" ht="15" customHeight="1" x14ac:dyDescent="0.25">
      <c r="A7" s="32" t="s">
        <v>153</v>
      </c>
      <c r="B7" s="33">
        <v>0.30434686957999996</v>
      </c>
      <c r="C7" s="33">
        <v>0.80816550489999994</v>
      </c>
      <c r="D7" s="33">
        <v>0.85593870000000016</v>
      </c>
      <c r="E7" s="33">
        <v>1.0888910958904112</v>
      </c>
      <c r="F7" s="33">
        <v>1.8606003065051691</v>
      </c>
      <c r="G7" s="33">
        <v>0.87833873333310075</v>
      </c>
      <c r="H7" s="33">
        <v>0.79925291659536479</v>
      </c>
      <c r="I7" s="33">
        <v>0.91368867082961625</v>
      </c>
      <c r="J7" s="33">
        <v>0.86207092819614706</v>
      </c>
      <c r="K7" s="33">
        <v>0.7663212221304706</v>
      </c>
      <c r="L7" s="33">
        <v>1.0368328125000001</v>
      </c>
      <c r="M7" s="33">
        <v>1.7170182266817746</v>
      </c>
      <c r="N7" s="34"/>
      <c r="O7" s="34"/>
      <c r="P7" s="34"/>
      <c r="Q7" s="34"/>
      <c r="R7" s="35"/>
      <c r="S7" s="35"/>
    </row>
    <row r="8" spans="1:21" ht="15" customHeight="1" x14ac:dyDescent="0.25">
      <c r="A8" s="32" t="s">
        <v>154</v>
      </c>
      <c r="B8" s="33">
        <v>2.5796394583699995</v>
      </c>
      <c r="C8" s="33">
        <v>2.2367977839999997</v>
      </c>
      <c r="D8" s="33">
        <v>2.7962446500000002</v>
      </c>
      <c r="E8" s="33">
        <v>3.0199414099804294</v>
      </c>
      <c r="F8" s="33">
        <v>3.122395834333572</v>
      </c>
      <c r="G8" s="33">
        <v>2.9703358715889738</v>
      </c>
      <c r="H8" s="33">
        <v>2.8959399813641764</v>
      </c>
      <c r="I8" s="33">
        <v>3.0124749776984836</v>
      </c>
      <c r="J8" s="33">
        <v>3.2018744308231182</v>
      </c>
      <c r="K8" s="33">
        <v>3.5061465730800982</v>
      </c>
      <c r="L8" s="33">
        <v>3.6201158593749989</v>
      </c>
      <c r="M8" s="33">
        <v>4.5230839992843492</v>
      </c>
    </row>
    <row r="9" spans="1:21" ht="15" customHeight="1" x14ac:dyDescent="0.25">
      <c r="A9" s="32" t="s">
        <v>155</v>
      </c>
      <c r="B9" s="33">
        <v>3.1952813157070001</v>
      </c>
      <c r="C9" s="33">
        <v>3.2331657918559999</v>
      </c>
      <c r="D9" s="33">
        <v>3.4306591879999995</v>
      </c>
      <c r="E9" s="33">
        <v>3.5135067455968687</v>
      </c>
      <c r="F9" s="33">
        <v>3.5808550437960553</v>
      </c>
      <c r="G9" s="33">
        <v>3.6284632284506344</v>
      </c>
      <c r="H9" s="33">
        <v>3.6590945231324219</v>
      </c>
      <c r="I9" s="33">
        <v>3.7746708296164146</v>
      </c>
      <c r="J9" s="33">
        <v>3.8664101225919429</v>
      </c>
      <c r="K9" s="33">
        <v>3.7607201568951267</v>
      </c>
      <c r="L9" s="33">
        <v>3.7832854218750001</v>
      </c>
      <c r="M9" s="33">
        <v>3.8128399332061074</v>
      </c>
    </row>
    <row r="10" spans="1:21" ht="15" customHeight="1" x14ac:dyDescent="0.25">
      <c r="A10" s="32" t="s">
        <v>156</v>
      </c>
      <c r="B10" s="33">
        <v>3.3583095445545754</v>
      </c>
      <c r="C10" s="33">
        <v>3.4053560189285008</v>
      </c>
      <c r="D10" s="33">
        <v>3.4540031080000002</v>
      </c>
      <c r="E10" s="33">
        <v>3.5872547996124569</v>
      </c>
      <c r="F10" s="33">
        <v>3.7342167577860175</v>
      </c>
      <c r="G10" s="33">
        <v>3.8465055123590188</v>
      </c>
      <c r="H10" s="33">
        <v>3.9151879953561921</v>
      </c>
      <c r="I10" s="33">
        <v>3.9718813230966101</v>
      </c>
      <c r="J10" s="33">
        <v>3.9590002355403153</v>
      </c>
      <c r="K10" s="33">
        <v>3.911482951194591</v>
      </c>
      <c r="L10" s="33">
        <v>3.6305350218222783</v>
      </c>
      <c r="M10" s="33">
        <v>3.5260182937738569</v>
      </c>
    </row>
    <row r="11" spans="1:21" ht="15" customHeight="1" x14ac:dyDescent="0.25">
      <c r="A11" s="36" t="s">
        <v>157</v>
      </c>
      <c r="B11" s="37">
        <f t="shared" ref="B11:M11" si="0">SUM(B4:B10)</f>
        <v>27.763746373613898</v>
      </c>
      <c r="C11" s="37">
        <f t="shared" si="0"/>
        <v>29.075072365938286</v>
      </c>
      <c r="D11" s="37">
        <f t="shared" si="0"/>
        <v>30.769203161199876</v>
      </c>
      <c r="E11" s="37">
        <f t="shared" si="0"/>
        <v>32.268777583073884</v>
      </c>
      <c r="F11" s="37">
        <f t="shared" si="0"/>
        <v>34.422611110384736</v>
      </c>
      <c r="G11" s="37">
        <f t="shared" si="0"/>
        <v>34.131897773482955</v>
      </c>
      <c r="H11" s="37">
        <f t="shared" si="0"/>
        <v>34.589572388844175</v>
      </c>
      <c r="I11" s="37">
        <f t="shared" si="0"/>
        <v>34.964607817937818</v>
      </c>
      <c r="J11" s="37">
        <f t="shared" si="0"/>
        <v>35.701872150401719</v>
      </c>
      <c r="K11" s="37">
        <f t="shared" si="0"/>
        <v>35.037364055459769</v>
      </c>
      <c r="L11" s="37">
        <f t="shared" si="0"/>
        <v>34.360134926874743</v>
      </c>
      <c r="M11" s="37">
        <f t="shared" si="0"/>
        <v>36.023520672708827</v>
      </c>
    </row>
    <row r="16" spans="1:21" x14ac:dyDescent="0.25">
      <c r="N16" s="38"/>
      <c r="O16" s="38"/>
      <c r="P16" s="38"/>
      <c r="Q16" s="38"/>
      <c r="R16" s="38"/>
      <c r="S16" s="38"/>
      <c r="T16" s="38"/>
      <c r="U16" s="3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63DD-6FDD-4CA7-83C0-38E8DBEA0686}">
  <dimension ref="A1:C25"/>
  <sheetViews>
    <sheetView workbookViewId="0">
      <selection activeCell="C6" sqref="C6"/>
    </sheetView>
  </sheetViews>
  <sheetFormatPr baseColWidth="10" defaultRowHeight="15.5" x14ac:dyDescent="0.4"/>
  <cols>
    <col min="1" max="1" width="21.61328125" customWidth="1"/>
  </cols>
  <sheetData>
    <row r="1" spans="1:3" x14ac:dyDescent="0.4">
      <c r="A1" s="382" t="s">
        <v>668</v>
      </c>
      <c r="B1" s="330"/>
      <c r="C1" s="330"/>
    </row>
    <row r="2" spans="1:3" x14ac:dyDescent="0.4">
      <c r="A2" s="330"/>
      <c r="B2" s="330"/>
      <c r="C2" s="330"/>
    </row>
    <row r="3" spans="1:3" x14ac:dyDescent="0.4">
      <c r="A3" s="383" t="s">
        <v>669</v>
      </c>
      <c r="B3" s="384" t="s">
        <v>670</v>
      </c>
      <c r="C3" s="385"/>
    </row>
    <row r="4" spans="1:3" x14ac:dyDescent="0.4">
      <c r="A4" s="330" t="s">
        <v>671</v>
      </c>
      <c r="B4" s="386">
        <v>1323</v>
      </c>
      <c r="C4" s="330"/>
    </row>
    <row r="5" spans="1:3" x14ac:dyDescent="0.4">
      <c r="A5" s="330" t="s">
        <v>672</v>
      </c>
      <c r="B5" s="330">
        <v>500</v>
      </c>
      <c r="C5" s="330"/>
    </row>
    <row r="6" spans="1:3" x14ac:dyDescent="0.4">
      <c r="A6" s="330" t="s">
        <v>673</v>
      </c>
      <c r="B6" s="386">
        <v>1950</v>
      </c>
      <c r="C6" s="330"/>
    </row>
    <row r="7" spans="1:3" x14ac:dyDescent="0.4">
      <c r="A7" s="330" t="s">
        <v>674</v>
      </c>
      <c r="B7" s="386">
        <v>15465</v>
      </c>
      <c r="C7" s="330"/>
    </row>
    <row r="8" spans="1:3" x14ac:dyDescent="0.4">
      <c r="A8" s="330" t="s">
        <v>675</v>
      </c>
      <c r="B8" s="330">
        <v>936</v>
      </c>
      <c r="C8" s="330"/>
    </row>
    <row r="9" spans="1:3" x14ac:dyDescent="0.4">
      <c r="A9" s="330" t="s">
        <v>676</v>
      </c>
      <c r="B9" s="386">
        <v>3975</v>
      </c>
      <c r="C9" s="330"/>
    </row>
    <row r="10" spans="1:3" x14ac:dyDescent="0.4">
      <c r="A10" s="383" t="s">
        <v>677</v>
      </c>
      <c r="B10" s="387">
        <v>24149</v>
      </c>
      <c r="C10" s="330"/>
    </row>
    <row r="11" spans="1:3" x14ac:dyDescent="0.4">
      <c r="A11" s="330"/>
      <c r="B11" s="330"/>
      <c r="C11" s="330"/>
    </row>
    <row r="12" spans="1:3" x14ac:dyDescent="0.4">
      <c r="A12" s="330" t="s">
        <v>678</v>
      </c>
      <c r="B12" s="330"/>
      <c r="C12" s="330"/>
    </row>
    <row r="13" spans="1:3" x14ac:dyDescent="0.4">
      <c r="A13" s="388" t="s">
        <v>679</v>
      </c>
      <c r="B13" s="330"/>
      <c r="C13" s="330"/>
    </row>
    <row r="14" spans="1:3" x14ac:dyDescent="0.4">
      <c r="A14" s="388" t="s">
        <v>680</v>
      </c>
      <c r="B14" s="330"/>
      <c r="C14" s="330"/>
    </row>
    <row r="15" spans="1:3" x14ac:dyDescent="0.4">
      <c r="A15" s="388" t="s">
        <v>681</v>
      </c>
      <c r="B15" s="330"/>
      <c r="C15" s="330"/>
    </row>
    <row r="16" spans="1:3" x14ac:dyDescent="0.4">
      <c r="A16" s="388" t="s">
        <v>682</v>
      </c>
      <c r="B16" s="330"/>
      <c r="C16" s="330"/>
    </row>
    <row r="17" spans="1:3" x14ac:dyDescent="0.4">
      <c r="A17" s="388" t="s">
        <v>683</v>
      </c>
      <c r="B17" s="330"/>
      <c r="C17" s="330"/>
    </row>
    <row r="18" spans="1:3" x14ac:dyDescent="0.4">
      <c r="A18" s="388" t="s">
        <v>684</v>
      </c>
      <c r="B18" s="330"/>
      <c r="C18" s="330"/>
    </row>
    <row r="19" spans="1:3" x14ac:dyDescent="0.4">
      <c r="A19" s="388" t="s">
        <v>685</v>
      </c>
      <c r="B19" s="330"/>
      <c r="C19" s="330"/>
    </row>
    <row r="20" spans="1:3" x14ac:dyDescent="0.4">
      <c r="A20" s="388" t="s">
        <v>686</v>
      </c>
      <c r="B20" s="330"/>
      <c r="C20" s="330"/>
    </row>
    <row r="21" spans="1:3" x14ac:dyDescent="0.4">
      <c r="A21" s="388" t="s">
        <v>687</v>
      </c>
      <c r="B21" s="330"/>
      <c r="C21" s="330"/>
    </row>
    <row r="22" spans="1:3" x14ac:dyDescent="0.4">
      <c r="A22" s="388" t="s">
        <v>688</v>
      </c>
      <c r="B22" s="330"/>
      <c r="C22" s="330"/>
    </row>
    <row r="23" spans="1:3" x14ac:dyDescent="0.4">
      <c r="A23" s="388" t="s">
        <v>689</v>
      </c>
      <c r="B23" s="330"/>
      <c r="C23" s="330"/>
    </row>
    <row r="24" spans="1:3" x14ac:dyDescent="0.4">
      <c r="A24" s="388" t="s">
        <v>690</v>
      </c>
      <c r="B24" s="330"/>
      <c r="C24" s="330"/>
    </row>
    <row r="25" spans="1:3" x14ac:dyDescent="0.4">
      <c r="A25" s="330"/>
      <c r="B25" s="330"/>
      <c r="C25" s="33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0630F-CA99-46B3-BC4C-C16FD0002DE1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54f8c99b-f2b5-46dc-87de-a4b4c4476c4c"/>
    <ds:schemaRef ds:uri="http://schemas.microsoft.com/office/2006/metadata/properties"/>
    <ds:schemaRef ds:uri="3f99d5c4-b9f2-49ea-be39-e160b64a2a8f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962EC0-E206-4EBE-B12B-5FF819DBFE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AF582-CB9A-490B-854A-B2BEDC590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43</vt:i4>
      </vt:variant>
    </vt:vector>
  </HeadingPairs>
  <TitlesOfParts>
    <vt:vector size="43" baseType="lpstr">
      <vt:lpstr>Figuroversikt</vt:lpstr>
      <vt:lpstr>Ark3</vt:lpstr>
      <vt:lpstr>Ark4</vt:lpstr>
      <vt:lpstr>Signaturfigur</vt:lpstr>
      <vt:lpstr>Figur 4.1a</vt:lpstr>
      <vt:lpstr>Figur 4.1b</vt:lpstr>
      <vt:lpstr>Figur 4.1c</vt:lpstr>
      <vt:lpstr>Figur 4.1d</vt:lpstr>
      <vt:lpstr>Figur 4.2a</vt:lpstr>
      <vt:lpstr>Figur 4.2b</vt:lpstr>
      <vt:lpstr>F4.3a</vt:lpstr>
      <vt:lpstr>F4.3b</vt:lpstr>
      <vt:lpstr>F4.3c</vt:lpstr>
      <vt:lpstr>F4.3d</vt:lpstr>
      <vt:lpstr>F4.3e</vt:lpstr>
      <vt:lpstr>F4.3f</vt:lpstr>
      <vt:lpstr>Tabeller</vt:lpstr>
      <vt:lpstr>F4.4a</vt:lpstr>
      <vt:lpstr>F4.5a</vt:lpstr>
      <vt:lpstr>F4.5b</vt:lpstr>
      <vt:lpstr>F4.5c</vt:lpstr>
      <vt:lpstr>F4.5d</vt:lpstr>
      <vt:lpstr>F4.5e</vt:lpstr>
      <vt:lpstr>F4.5f</vt:lpstr>
      <vt:lpstr>F4.5g</vt:lpstr>
      <vt:lpstr>F4.5h</vt:lpstr>
      <vt:lpstr>T4.6a</vt:lpstr>
      <vt:lpstr>T4.6 b</vt:lpstr>
      <vt:lpstr>T4.6c </vt:lpstr>
      <vt:lpstr>F4.6a</vt:lpstr>
      <vt:lpstr>F4.6b </vt:lpstr>
      <vt:lpstr>F4.6c</vt:lpstr>
      <vt:lpstr>T4.6d</vt:lpstr>
      <vt:lpstr>F4.6d</vt:lpstr>
      <vt:lpstr>F4.6e</vt:lpstr>
      <vt:lpstr>TX.4</vt:lpstr>
      <vt:lpstr>Dyp Figur 1</vt:lpstr>
      <vt:lpstr>Dyp Figur 2</vt:lpstr>
      <vt:lpstr>Dyp Figur 3</vt:lpstr>
      <vt:lpstr>Dyp Figur 4</vt:lpstr>
      <vt:lpstr>Dyp Figur 5</vt:lpstr>
      <vt:lpstr>Dyp Figur 6</vt:lpstr>
      <vt:lpstr>Dyp Figur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Aleksander Njøs</dc:creator>
  <cp:keywords/>
  <dc:description/>
  <cp:lastModifiedBy>Arnhild Hjelde</cp:lastModifiedBy>
  <cp:revision/>
  <dcterms:created xsi:type="dcterms:W3CDTF">2023-10-30T13:59:11Z</dcterms:created>
  <dcterms:modified xsi:type="dcterms:W3CDTF">2025-01-10T14:27:46Z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2024-09-16T07:21:13Z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63114a94-844c-419a-ae70-7be97a6c5d14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0x0101002B797681BE48184982EEFE47675BD1E3</vt:lpwstr>
  </property>
  <property fmtid="{D5CDD505-2E9C-101B-9397-08002B2CF9AE}" pid="10" name="MediaServiceImageTags">
    <vt:lpwstr/>
  </property>
</Properties>
</file>